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o Computers\Desktop\"/>
    </mc:Choice>
  </mc:AlternateContent>
  <bookViews>
    <workbookView xWindow="0" yWindow="0" windowWidth="20490" windowHeight="894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5.4'!$A$1:$H$33</definedName>
    <definedName name="_xlnm.Print_Area" localSheetId="14">'ფორმა 5.5'!$A$1:$M$36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9.6'!$A$1:$I$24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N1'!$A$1:$L$28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N8'!$A$1:$J$29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C9" i="10" l="1"/>
  <c r="C26" i="40"/>
  <c r="C17" i="40"/>
  <c r="D26" i="3"/>
  <c r="D27" i="3"/>
  <c r="C27" i="3"/>
  <c r="C26" i="3" s="1"/>
  <c r="D12" i="3"/>
  <c r="D10" i="3" s="1"/>
  <c r="D9" i="3" s="1"/>
  <c r="C12" i="3"/>
  <c r="C10" i="3" s="1"/>
  <c r="C9" i="3" l="1"/>
  <c r="C25" i="59"/>
  <c r="C23" i="59"/>
  <c r="C21" i="59"/>
  <c r="C19" i="59"/>
  <c r="C18" i="59"/>
  <c r="C12" i="59"/>
  <c r="I2" i="35" l="1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A5" i="57"/>
  <c r="A5" i="56"/>
  <c r="D12" i="40" l="1"/>
  <c r="C13" i="59" s="1"/>
  <c r="C12" i="40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19" i="44" l="1"/>
  <c r="H19" i="44"/>
  <c r="C24" i="59" l="1"/>
  <c r="H21" i="45" l="1"/>
  <c r="G21" i="45"/>
  <c r="I25" i="43"/>
  <c r="H25" i="43"/>
  <c r="G25" i="43"/>
  <c r="C22" i="59" l="1"/>
  <c r="C20" i="59" s="1"/>
  <c r="D17" i="28" l="1"/>
  <c r="C17" i="28"/>
  <c r="I25" i="29" l="1"/>
  <c r="D76" i="40" l="1"/>
  <c r="D67" i="40"/>
  <c r="D61" i="40"/>
  <c r="C61" i="40"/>
  <c r="D56" i="40"/>
  <c r="C56" i="40"/>
  <c r="D50" i="40"/>
  <c r="C50" i="40"/>
  <c r="C11" i="59"/>
  <c r="D35" i="40"/>
  <c r="C35" i="40"/>
  <c r="D26" i="40"/>
  <c r="D20" i="40" s="1"/>
  <c r="C20" i="40"/>
  <c r="D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17" i="30" l="1"/>
  <c r="H17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4" i="10" l="1"/>
  <c r="A4" i="9"/>
  <c r="A4" i="12"/>
  <c r="A5" i="5"/>
  <c r="A4" i="7"/>
  <c r="J24" i="10" l="1"/>
  <c r="I24" i="10"/>
  <c r="G24" i="10"/>
  <c r="F24" i="10"/>
  <c r="E24" i="10"/>
  <c r="D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E9" i="10" l="1"/>
  <c r="G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J32" i="10"/>
  <c r="F32" i="10"/>
  <c r="D32" i="10"/>
  <c r="J19" i="10"/>
  <c r="J17" i="10" s="1"/>
  <c r="F19" i="10"/>
  <c r="F17" i="10" s="1"/>
  <c r="D19" i="10"/>
  <c r="D17" i="10" s="1"/>
  <c r="J14" i="10"/>
  <c r="F14" i="10"/>
  <c r="D14" i="10"/>
  <c r="J10" i="10"/>
  <c r="F10" i="10"/>
  <c r="D10" i="10"/>
  <c r="D17" i="5"/>
  <c r="C14" i="59" s="1"/>
  <c r="C17" i="5"/>
  <c r="D14" i="5"/>
  <c r="C14" i="5"/>
  <c r="D11" i="5"/>
  <c r="C11" i="5"/>
  <c r="D10" i="5" l="1"/>
  <c r="C10" i="59" s="1"/>
  <c r="C10" i="5"/>
  <c r="D10" i="12"/>
  <c r="J9" i="10"/>
  <c r="C10" i="12"/>
  <c r="D9" i="10"/>
  <c r="F9" i="10"/>
  <c r="C17" i="59" l="1"/>
</calcChain>
</file>

<file path=xl/sharedStrings.xml><?xml version="1.0" encoding="utf-8"?>
<sst xmlns="http://schemas.openxmlformats.org/spreadsheetml/2006/main" count="1134" uniqueCount="564">
  <si>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</si>
  <si>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</si>
  <si>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</si>
  <si>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</si>
  <si>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</si>
  <si>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</si>
  <si>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</si>
  <si>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</si>
  <si>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</si>
  <si>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</si>
  <si>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</si>
  <si>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</si>
  <si>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</si>
  <si>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</si>
  <si>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</si>
  <si>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</si>
  <si>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</si>
  <si>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</si>
  <si>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</si>
  <si>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</si>
  <si>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</si>
  <si>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</si>
  <si>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</si>
  <si>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</si>
  <si>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</si>
  <si>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</si>
  <si>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</si>
  <si>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</si>
  <si>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</si>
  <si>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</si>
  <si>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</si>
  <si>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</si>
  <si>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</si>
  <si>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</si>
  <si>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</si>
  <si>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</si>
  <si>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</si>
  <si>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</si>
  <si>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</si>
  <si>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</si>
  <si>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</si>
  <si>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</si>
  <si>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</si>
  <si>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</si>
  <si>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</si>
  <si>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</si>
  <si>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</si>
  <si>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</si>
  <si>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</si>
  <si>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</si>
  <si>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</si>
  <si>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</si>
  <si>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</si>
  <si>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</si>
  <si>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</si>
  <si>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</si>
  <si>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</si>
  <si>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</si>
  <si>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</si>
  <si>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</si>
  <si>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</si>
  <si>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</si>
  <si>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</si>
  <si>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</si>
  <si>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</si>
  <si>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</si>
  <si>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</si>
  <si>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</si>
  <si>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</si>
  <si>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</si>
  <si>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</si>
  <si>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</si>
  <si>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</si>
  <si>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</si>
  <si>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</si>
  <si>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</si>
  <si>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</si>
  <si>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</si>
  <si>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</si>
  <si>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</si>
  <si>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</si>
  <si>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</si>
  <si>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</si>
  <si>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</si>
  <si>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</si>
  <si>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</si>
  <si>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</si>
  <si>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</si>
  <si>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</si>
  <si>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</si>
  <si>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</si>
  <si>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</si>
  <si>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</si>
  <si>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</si>
  <si>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</si>
  <si>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</si>
  <si>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</si>
  <si>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</si>
  <si>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</si>
  <si>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</si>
  <si>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</si>
  <si>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</si>
  <si>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</si>
  <si>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</si>
  <si>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</si>
  <si>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</si>
  <si>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</si>
  <si>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</si>
  <si>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</si>
  <si>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</si>
  <si>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</si>
  <si>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</si>
  <si>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</si>
  <si>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</si>
  <si>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</si>
  <si>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</si>
  <si>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</si>
  <si>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</si>
  <si>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</si>
  <si>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</si>
  <si>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</si>
  <si>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</si>
  <si>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</si>
  <si>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</si>
  <si>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</si>
  <si>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</si>
  <si>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</si>
  <si>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</si>
  <si>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</si>
  <si>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</si>
  <si>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</si>
  <si>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</si>
  <si>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</si>
  <si>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</si>
  <si>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</si>
  <si>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</si>
  <si>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</si>
  <si>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</si>
  <si>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</si>
  <si>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</si>
  <si>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</si>
  <si>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</si>
  <si>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</si>
  <si>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</si>
  <si>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</si>
  <si>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</si>
  <si>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</si>
  <si>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</si>
  <si>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</si>
  <si>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</si>
  <si>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</si>
  <si>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</si>
  <si>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</si>
  <si>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</si>
  <si>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</si>
  <si>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</si>
  <si>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</si>
  <si>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</si>
  <si>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</si>
  <si>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</si>
  <si>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</si>
  <si>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</si>
  <si>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</si>
  <si>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</si>
  <si>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</si>
  <si>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</si>
  <si>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</si>
  <si>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</si>
  <si>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</si>
  <si>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</si>
  <si>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</si>
  <si>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</si>
  <si>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</si>
  <si>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</si>
  <si>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</si>
  <si>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</si>
  <si>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</si>
  <si>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</si>
  <si>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</si>
  <si>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</si>
  <si>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</si>
  <si>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</si>
  <si>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</si>
  <si>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</si>
  <si>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</si>
  <si>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</si>
  <si>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</si>
  <si>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</si>
  <si>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</si>
  <si>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</si>
  <si>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</si>
  <si>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</si>
  <si>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</si>
  <si>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</si>
  <si>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</si>
  <si>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</si>
  <si>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</si>
  <si>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</si>
  <si>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</si>
  <si>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</si>
  <si>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</si>
  <si>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</si>
  <si>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</si>
  <si>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</si>
  <si>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</si>
  <si>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</si>
  <si>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</si>
  <si>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</si>
  <si>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</si>
  <si>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</si>
  <si>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</si>
  <si>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</si>
  <si>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</si>
  <si>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</si>
  <si>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</si>
  <si>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</si>
  <si>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</si>
  <si>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</si>
  <si>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</si>
  <si>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</si>
  <si>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</si>
  <si>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</si>
  <si>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</si>
  <si>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</si>
  <si>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</si>
  <si>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</si>
  <si>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</si>
  <si>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</si>
  <si>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</si>
  <si>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</si>
  <si>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</si>
  <si>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</si>
  <si>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</si>
  <si>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</si>
  <si>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</si>
  <si>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</si>
  <si>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</si>
  <si>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</si>
  <si>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</si>
  <si>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</si>
  <si>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</si>
  <si>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</si>
  <si>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</si>
  <si>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</si>
  <si>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</si>
  <si>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</si>
  <si>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</si>
  <si>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</si>
  <si>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</si>
  <si>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</si>
  <si>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</si>
  <si>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</si>
  <si>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</si>
  <si>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</si>
  <si>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</si>
  <si>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</si>
  <si>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</si>
  <si>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</si>
  <si>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</si>
  <si>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</si>
  <si>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</si>
  <si>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</si>
  <si>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</si>
  <si>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</si>
  <si>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</si>
  <si>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</si>
  <si>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</si>
  <si>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</si>
  <si>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</si>
  <si>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</si>
  <si>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</si>
  <si>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</si>
  <si>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</si>
  <si>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</si>
  <si>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</si>
  <si>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</si>
  <si>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</si>
  <si>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</si>
  <si>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</si>
  <si>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</si>
  <si>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</si>
  <si>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</si>
  <si>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</si>
  <si>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</si>
  <si>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</si>
  <si>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</si>
  <si>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</si>
  <si>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</si>
  <si>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</si>
  <si>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</si>
  <si>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</si>
  <si>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</si>
  <si>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</si>
  <si>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</si>
  <si>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</si>
  <si>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</si>
  <si>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</si>
  <si>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</si>
  <si>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</si>
  <si>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</si>
  <si>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</si>
  <si>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</si>
  <si>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</si>
  <si>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</si>
  <si>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</si>
  <si>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</si>
  <si>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</si>
  <si>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</si>
  <si>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</si>
  <si>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</si>
  <si>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</si>
  <si>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</si>
  <si>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</si>
  <si>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</si>
  <si>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</si>
  <si>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</si>
  <si>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</si>
  <si>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</si>
  <si>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</si>
  <si>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</si>
  <si>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</si>
  <si>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</si>
  <si>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</si>
  <si>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</si>
  <si>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</si>
  <si>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</si>
  <si>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</si>
  <si>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</si>
  <si>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</si>
  <si>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</si>
  <si>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</si>
  <si>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</si>
  <si>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</si>
  <si>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</si>
  <si>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</si>
  <si>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</si>
  <si>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</si>
  <si>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</si>
  <si>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</si>
  <si>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</si>
  <si>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</si>
  <si>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</si>
  <si>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</si>
  <si>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</si>
  <si>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</si>
  <si>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</si>
  <si>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</si>
  <si>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</si>
  <si>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</si>
  <si>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</si>
  <si>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</si>
  <si>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</si>
  <si>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</si>
  <si>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</si>
  <si>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</si>
  <si>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</si>
  <si>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</si>
  <si>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</si>
  <si>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</si>
  <si>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</si>
  <si>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</si>
  <si>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</si>
  <si>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</si>
  <si>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</si>
  <si>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</si>
  <si>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</si>
  <si>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</si>
  <si>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</si>
  <si>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</si>
  <si>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</si>
  <si>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</si>
  <si>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</si>
  <si>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</si>
  <si>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</si>
  <si>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</si>
  <si>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</si>
  <si>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</si>
  <si>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</si>
  <si>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</si>
  <si>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</si>
  <si>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</si>
  <si>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</si>
  <si>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</si>
  <si>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</si>
  <si>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</si>
  <si>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</si>
  <si>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</si>
  <si>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</si>
  <si>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</si>
  <si>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</si>
  <si>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</si>
  <si>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</si>
  <si>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</si>
  <si>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</si>
  <si>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</si>
  <si>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</si>
  <si>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</si>
  <si>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</si>
  <si>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</si>
  <si>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</si>
  <si>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</si>
  <si>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</si>
  <si>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</si>
  <si>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</si>
  <si>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</si>
  <si>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</si>
  <si>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</si>
  <si>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</si>
  <si>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</si>
  <si>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</si>
  <si>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</si>
  <si>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</si>
  <si>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</si>
  <si>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</si>
  <si>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</si>
  <si>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</si>
  <si>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</si>
  <si>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</si>
  <si>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</si>
  <si>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</si>
  <si>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</si>
  <si>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</si>
  <si>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</si>
  <si>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</si>
  <si>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</si>
  <si>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</si>
  <si>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</si>
  <si>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</si>
  <si>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</si>
  <si>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</si>
  <si>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</si>
  <si>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</si>
  <si>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</si>
  <si>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</si>
  <si>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</si>
  <si>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</si>
  <si>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</si>
  <si>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</si>
  <si>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</si>
  <si>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</si>
  <si>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</si>
  <si>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</si>
  <si>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</si>
  <si>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</si>
  <si>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</si>
  <si>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</si>
  <si>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</si>
  <si>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</si>
  <si>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</si>
  <si>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</si>
  <si>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</si>
  <si>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</si>
  <si>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</si>
  <si>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</si>
  <si>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</si>
  <si>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</si>
  <si>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</si>
  <si>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</si>
  <si>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</si>
  <si>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</si>
  <si>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</si>
  <si>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</si>
  <si>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</si>
  <si>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</si>
  <si>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</si>
  <si>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</si>
  <si>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</si>
  <si>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</si>
  <si>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</si>
  <si>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</si>
  <si>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</si>
  <si>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</si>
  <si>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</si>
  <si>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</si>
  <si>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</si>
  <si>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</si>
  <si>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</si>
  <si>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</si>
  <si>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</si>
  <si>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</si>
  <si>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</si>
  <si>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</si>
  <si>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</si>
  <si>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</si>
  <si>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</si>
  <si>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</si>
  <si>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</si>
  <si>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</si>
  <si>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</si>
  <si>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</si>
  <si>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</si>
  <si>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</si>
  <si>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</si>
  <si>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</si>
  <si>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</si>
  <si>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</si>
  <si>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</si>
  <si>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</si>
  <si>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</si>
  <si>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</si>
  <si>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</si>
  <si>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</si>
  <si>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</si>
  <si>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</si>
  <si>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</si>
  <si>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</si>
  <si>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</si>
  <si>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</si>
  <si>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</si>
  <si>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</si>
  <si>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თიბისი</t>
  </si>
  <si>
    <t>თათია მაჩაიძე</t>
  </si>
  <si>
    <t>არაფულადი შემოწირულობა</t>
  </si>
  <si>
    <t>რომანი ცხონდია</t>
  </si>
  <si>
    <t>48001017476</t>
  </si>
  <si>
    <t>GE22TB7046136010100059</t>
  </si>
  <si>
    <t>GE90TB7473645061100027</t>
  </si>
  <si>
    <t>ქეთევან ჯოხაძე</t>
  </si>
  <si>
    <t>01024025687</t>
  </si>
  <si>
    <t>დას საქ რეგიონი</t>
  </si>
  <si>
    <t>თემურ</t>
  </si>
  <si>
    <t>წურწუმია</t>
  </si>
  <si>
    <t>1.2.15.3</t>
  </si>
  <si>
    <t>1.2.15.4</t>
  </si>
  <si>
    <t>ბანკი ქართუ</t>
  </si>
  <si>
    <t>GE65CR0140050001453608</t>
  </si>
  <si>
    <t>0.00 ლარი</t>
  </si>
  <si>
    <t>0000-00-00</t>
  </si>
  <si>
    <t>GE39TB110000000070804</t>
  </si>
  <si>
    <t>GE28TB1173136180100806</t>
  </si>
  <si>
    <t>0.00 დოლარი</t>
  </si>
  <si>
    <t>GE56TG7773145067800004</t>
  </si>
  <si>
    <t>GE40TB7773145067800001</t>
  </si>
  <si>
    <t>ევრო</t>
  </si>
  <si>
    <t>დოლარი</t>
  </si>
  <si>
    <t>2010,10,11</t>
  </si>
  <si>
    <t>საკუთრება</t>
  </si>
  <si>
    <t>ქ თბილისი კრწანისის ქ მე 2 შესახ15/17</t>
  </si>
  <si>
    <t>01,18,06,011,065</t>
  </si>
  <si>
    <t>15,05,2013</t>
  </si>
  <si>
    <t>246,210.00</t>
  </si>
  <si>
    <t>საქართველოს კონსერვატიული პარტია</t>
  </si>
  <si>
    <t>01.01.20-31.12.20</t>
  </si>
  <si>
    <t>26,02,2021</t>
  </si>
  <si>
    <t>აზა გოგუა</t>
  </si>
  <si>
    <t>48001022472</t>
  </si>
  <si>
    <t>GE68TB219000006219111</t>
  </si>
  <si>
    <t>12,03,2021</t>
  </si>
  <si>
    <t>GE22TB7046136010100005</t>
  </si>
  <si>
    <t>12,02,2021</t>
  </si>
  <si>
    <t>კომუნალური გადასახადები</t>
  </si>
  <si>
    <t>02,04,2021</t>
  </si>
  <si>
    <t>19,04,2021</t>
  </si>
  <si>
    <t>28,04,2021</t>
  </si>
  <si>
    <t>04,06,2021</t>
  </si>
  <si>
    <t>21,06,2021</t>
  </si>
  <si>
    <t>GE47TB7046145063600041</t>
  </si>
  <si>
    <t>27,07,2021</t>
  </si>
  <si>
    <t>01010106998</t>
  </si>
  <si>
    <t>17,09,2021</t>
  </si>
  <si>
    <t>13,11,2021</t>
  </si>
  <si>
    <t>20,12,2021</t>
  </si>
  <si>
    <t>შეხვედრები პარტიის წარმომადგენლებთან</t>
  </si>
  <si>
    <t>01.01.21-31.12.21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</si>
</sst>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sz val="12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90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4" xfId="2" applyFont="1" applyFill="1" applyBorder="1" applyAlignment="1" applyProtection="1">
      <alignment horizontal="center" vertical="top" wrapText="1"/>
    </xf>
    <xf numFmtId="1" fontId="24" fillId="5" borderId="24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5" xfId="2" applyFont="1" applyFill="1" applyBorder="1" applyAlignment="1" applyProtection="1">
      <alignment horizontal="left" vertical="top"/>
      <protection locked="0"/>
    </xf>
    <xf numFmtId="0" fontId="24" fillId="5" borderId="25" xfId="2" applyFont="1" applyFill="1" applyBorder="1" applyAlignment="1" applyProtection="1">
      <alignment horizontal="left" vertical="top" wrapText="1"/>
      <protection locked="0"/>
    </xf>
    <xf numFmtId="0" fontId="24" fillId="5" borderId="26" xfId="2" applyFont="1" applyFill="1" applyBorder="1" applyAlignment="1" applyProtection="1">
      <alignment horizontal="left" vertical="top" wrapText="1"/>
      <protection locked="0"/>
    </xf>
    <xf numFmtId="1" fontId="24" fillId="5" borderId="26" xfId="2" applyNumberFormat="1" applyFont="1" applyFill="1" applyBorder="1" applyAlignment="1" applyProtection="1">
      <alignment horizontal="left" vertical="top" wrapText="1"/>
      <protection locked="0"/>
    </xf>
    <xf numFmtId="1" fontId="24" fillId="5" borderId="27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9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8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0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29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32" fillId="0" borderId="32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3" xfId="9" applyFont="1" applyBorder="1" applyAlignment="1" applyProtection="1">
      <alignment vertical="center" wrapText="1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4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5" xfId="9" applyFont="1" applyFill="1" applyBorder="1" applyAlignment="1" applyProtection="1">
      <alignment vertical="center"/>
    </xf>
    <xf numFmtId="0" fontId="19" fillId="5" borderId="34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5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5" xfId="0" applyFont="1" applyFill="1" applyBorder="1" applyAlignment="1" applyProtection="1">
      <alignment vertical="center"/>
    </xf>
    <xf numFmtId="0" fontId="19" fillId="5" borderId="34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5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5" xfId="0" applyFont="1" applyFill="1" applyBorder="1" applyAlignment="1">
      <alignment vertical="center"/>
    </xf>
    <xf numFmtId="2" fontId="24" fillId="0" borderId="23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6" fillId="0" borderId="2" xfId="9" applyFont="1" applyBorder="1" applyAlignment="1" applyProtection="1">
      <alignment vertical="center" wrapText="1"/>
      <protection locked="0"/>
    </xf>
    <xf numFmtId="0" fontId="36" fillId="0" borderId="19" xfId="9" applyFont="1" applyBorder="1" applyAlignment="1" applyProtection="1">
      <alignment horizontal="right" vertical="center"/>
      <protection locked="0"/>
    </xf>
    <xf numFmtId="0" fontId="36" fillId="0" borderId="18" xfId="9" applyFont="1" applyBorder="1" applyAlignment="1" applyProtection="1">
      <alignment vertical="center" wrapText="1"/>
      <protection locked="0"/>
    </xf>
    <xf numFmtId="49" fontId="36" fillId="0" borderId="1" xfId="9" applyNumberFormat="1" applyFont="1" applyBorder="1" applyAlignment="1" applyProtection="1">
      <alignment vertical="center"/>
      <protection locked="0"/>
    </xf>
    <xf numFmtId="49" fontId="36" fillId="0" borderId="2" xfId="9" applyNumberFormat="1" applyFont="1" applyBorder="1" applyAlignment="1" applyProtection="1">
      <alignment vertical="center"/>
      <protection locked="0"/>
    </xf>
    <xf numFmtId="0" fontId="36" fillId="4" borderId="18" xfId="9" applyFont="1" applyFill="1" applyBorder="1" applyAlignment="1" applyProtection="1">
      <alignment vertical="center" wrapText="1"/>
      <protection locked="0"/>
    </xf>
    <xf numFmtId="0" fontId="36" fillId="4" borderId="2" xfId="9" applyFont="1" applyFill="1" applyBorder="1" applyAlignment="1" applyProtection="1">
      <alignment vertical="center" wrapText="1"/>
      <protection locked="0"/>
    </xf>
    <xf numFmtId="0" fontId="36" fillId="4" borderId="20" xfId="9" applyFont="1" applyFill="1" applyBorder="1" applyAlignment="1" applyProtection="1">
      <alignment vertical="center"/>
      <protection locked="0"/>
    </xf>
    <xf numFmtId="0" fontId="36" fillId="0" borderId="5" xfId="9" applyFont="1" applyBorder="1" applyAlignment="1" applyProtection="1">
      <alignment vertical="center"/>
      <protection locked="0"/>
    </xf>
    <xf numFmtId="0" fontId="36" fillId="0" borderId="21" xfId="9" applyFont="1" applyBorder="1" applyAlignment="1" applyProtection="1">
      <alignment vertical="center" wrapText="1"/>
      <protection locked="0"/>
    </xf>
    <xf numFmtId="0" fontId="36" fillId="4" borderId="21" xfId="9" applyFont="1" applyFill="1" applyBorder="1" applyAlignment="1" applyProtection="1">
      <alignment vertical="center" wrapText="1"/>
      <protection locked="0"/>
    </xf>
    <xf numFmtId="0" fontId="36" fillId="4" borderId="1" xfId="9" applyFont="1" applyFill="1" applyBorder="1" applyAlignment="1" applyProtection="1">
      <alignment vertical="center" wrapText="1"/>
      <protection locked="0"/>
    </xf>
    <xf numFmtId="0" fontId="36" fillId="4" borderId="22" xfId="9" applyFont="1" applyFill="1" applyBorder="1" applyAlignment="1" applyProtection="1">
      <alignment vertical="center"/>
      <protection locked="0"/>
    </xf>
    <xf numFmtId="49" fontId="36" fillId="5" borderId="0" xfId="9" applyNumberFormat="1" applyFont="1" applyFill="1" applyBorder="1" applyAlignment="1" applyProtection="1">
      <alignment vertical="center"/>
      <protection locked="0"/>
    </xf>
    <xf numFmtId="14" fontId="36" fillId="0" borderId="2" xfId="9" applyNumberFormat="1" applyFont="1" applyBorder="1" applyAlignment="1" applyProtection="1">
      <alignment vertical="center" wrapText="1"/>
      <protection locked="0"/>
    </xf>
    <xf numFmtId="0" fontId="36" fillId="0" borderId="21" xfId="9" applyFont="1" applyBorder="1" applyAlignment="1" applyProtection="1">
      <alignment horizontal="center" vertical="center"/>
      <protection locked="0"/>
    </xf>
    <xf numFmtId="49" fontId="37" fillId="0" borderId="1" xfId="9" applyNumberFormat="1" applyFont="1" applyBorder="1" applyAlignment="1" applyProtection="1">
      <alignment vertical="center"/>
      <protection locked="0"/>
    </xf>
    <xf numFmtId="0" fontId="29" fillId="5" borderId="36" xfId="9" applyFont="1" applyFill="1" applyBorder="1" applyAlignment="1" applyProtection="1">
      <alignment horizontal="center" vertical="center"/>
    </xf>
    <xf numFmtId="0" fontId="29" fillId="5" borderId="37" xfId="9" applyFont="1" applyFill="1" applyBorder="1" applyAlignment="1" applyProtection="1">
      <alignment horizontal="center" vertical="center"/>
    </xf>
    <xf numFmtId="0" fontId="35" fillId="5" borderId="1" xfId="9" applyFont="1" applyFill="1" applyBorder="1" applyAlignment="1" applyProtection="1">
      <alignment horizontal="center" vertical="center"/>
    </xf>
    <xf numFmtId="0" fontId="36" fillId="0" borderId="1" xfId="9" applyFont="1" applyBorder="1" applyAlignment="1" applyProtection="1">
      <alignment horizontal="center" vertical="center"/>
      <protection locked="0"/>
    </xf>
    <xf numFmtId="14" fontId="36" fillId="0" borderId="1" xfId="9" applyNumberFormat="1" applyFont="1" applyBorder="1" applyAlignment="1" applyProtection="1">
      <alignment vertical="center" wrapText="1"/>
      <protection locked="0"/>
    </xf>
    <xf numFmtId="49" fontId="17" fillId="5" borderId="1" xfId="0" applyNumberFormat="1" applyFont="1" applyFill="1" applyBorder="1" applyAlignment="1" applyProtection="1">
      <alignment horizontal="right" vertical="center"/>
    </xf>
    <xf numFmtId="49" fontId="22" fillId="5" borderId="1" xfId="0" applyNumberFormat="1" applyFont="1" applyFill="1" applyBorder="1" applyAlignment="1" applyProtection="1">
      <alignment horizontal="right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9" fontId="17" fillId="0" borderId="1" xfId="2" applyNumberFormat="1" applyFont="1" applyFill="1" applyBorder="1" applyAlignment="1" applyProtection="1">
      <alignment horizontal="right" vertical="center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17" fillId="5" borderId="1" xfId="2" applyNumberFormat="1" applyFont="1" applyFill="1" applyBorder="1" applyAlignment="1" applyProtection="1">
      <alignment horizontal="right" vertical="top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0" fontId="26" fillId="5" borderId="2" xfId="2" applyFont="1" applyFill="1" applyBorder="1" applyAlignment="1" applyProtection="1">
      <alignment horizontal="center" vertical="top" wrapText="1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7" fillId="0" borderId="1" xfId="5" applyFont="1" applyBorder="1" applyAlignment="1" applyProtection="1">
      <alignment wrapText="1"/>
      <protection locked="0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0" fontId="26" fillId="5" borderId="30" xfId="2" applyFont="1" applyFill="1" applyBorder="1" applyAlignment="1" applyProtection="1">
      <alignment horizontal="center" vertical="top" wrapText="1"/>
    </xf>
    <xf numFmtId="1" fontId="26" fillId="5" borderId="30" xfId="2" applyNumberFormat="1" applyFont="1" applyFill="1" applyBorder="1" applyAlignment="1" applyProtection="1">
      <alignment horizontal="center" vertical="top" wrapText="1"/>
    </xf>
    <xf numFmtId="0" fontId="17" fillId="0" borderId="1" xfId="0" applyFon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5" fillId="5" borderId="1" xfId="9" applyNumberFormat="1" applyFont="1" applyFill="1" applyBorder="1" applyAlignment="1" applyProtection="1">
      <alignment horizontal="center" vertical="center"/>
    </xf>
    <xf numFmtId="0" fontId="27" fillId="0" borderId="5" xfId="9" applyFont="1" applyBorder="1" applyAlignment="1" applyProtection="1">
      <alignment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4" fontId="17" fillId="5" borderId="1" xfId="1" applyNumberFormat="1" applyFont="1" applyFill="1" applyBorder="1" applyAlignment="1" applyProtection="1">
      <alignment horizontal="center" vertical="center" wrapText="1"/>
    </xf>
    <xf numFmtId="2" fontId="22" fillId="5" borderId="1" xfId="0" applyNumberFormat="1" applyFont="1" applyFill="1" applyBorder="1" applyProtection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1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1" xfId="10" applyNumberFormat="1" applyFont="1" applyFill="1" applyBorder="1" applyAlignment="1" applyProtection="1">
      <alignment horizontal="center" vertical="center"/>
    </xf>
    <xf numFmtId="14" fontId="21" fillId="2" borderId="31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1" xfId="3" applyFont="1" applyBorder="1" applyAlignment="1" applyProtection="1">
      <alignment horizontal="center" vertical="center"/>
      <protection locked="0"/>
    </xf>
    <xf numFmtId="0" fontId="17" fillId="0" borderId="31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6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27</xdr:row>
      <xdr:rowOff>180975</xdr:rowOff>
    </xdr:from>
    <xdr:to>
      <xdr:col>6</xdr:col>
      <xdr:colOff>219075</xdr:colOff>
      <xdr:row>27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29</xdr:row>
      <xdr:rowOff>152400</xdr:rowOff>
    </xdr:from>
    <xdr:to>
      <xdr:col>7</xdr:col>
      <xdr:colOff>9525</xdr:colOff>
      <xdr:row>29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26</xdr:row>
      <xdr:rowOff>4082</xdr:rowOff>
    </xdr:from>
    <xdr:to>
      <xdr:col>5</xdr:col>
      <xdr:colOff>110219</xdr:colOff>
      <xdr:row>26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view="pageBreakPreview" zoomScale="69" zoomScaleNormal="100" zoomScaleSheetLayoutView="69" workbookViewId="0">
      <selection activeCell="L2" sqref="L2"/>
    </sheetView>
  </sheetViews>
  <sheetFormatPr defaultRowHeight="15" x14ac:dyDescent="0.2"/>
  <cols>
    <col min="1" max="1" width="6.28515625" style="261" bestFit="1" customWidth="1"/>
    <col min="2" max="2" width="15" style="261" customWidth="1"/>
    <col min="3" max="3" width="21.5703125" style="261" customWidth="1"/>
    <col min="4" max="4" width="10.85546875" style="261" customWidth="1"/>
    <col min="5" max="5" width="24.5703125" style="261" customWidth="1"/>
    <col min="6" max="6" width="19.140625" style="262" customWidth="1"/>
    <col min="7" max="7" width="35.5703125" style="262" customWidth="1"/>
    <col min="8" max="8" width="19.140625" style="262" customWidth="1"/>
    <col min="9" max="9" width="19.140625" style="261" customWidth="1"/>
    <col min="10" max="10" width="22.85546875" style="261" customWidth="1"/>
    <col min="11" max="11" width="13.140625" style="261" bestFit="1" customWidth="1"/>
    <col min="12" max="12" width="15.28515625" style="261" customWidth="1"/>
    <col min="13" max="16384" width="9.140625" style="261"/>
  </cols>
  <sheetData>
    <row r="1" spans="1:12" s="272" customFormat="1" x14ac:dyDescent="0.2">
      <c r="A1" s="318" t="s">
        <v>301</v>
      </c>
      <c r="B1" s="307"/>
      <c r="C1" s="307"/>
      <c r="D1" s="307"/>
      <c r="E1" s="308"/>
      <c r="F1" s="302"/>
      <c r="G1" s="308"/>
      <c r="H1" s="317"/>
      <c r="I1" s="307"/>
      <c r="J1" s="308"/>
      <c r="K1" s="308"/>
      <c r="L1" s="316" t="s">
        <v>109</v>
      </c>
    </row>
    <row r="2" spans="1:12" s="272" customFormat="1" x14ac:dyDescent="0.2">
      <c r="A2" s="315" t="s">
        <v>140</v>
      </c>
      <c r="B2" s="307"/>
      <c r="C2" s="307"/>
      <c r="D2" s="307"/>
      <c r="E2" s="308"/>
      <c r="F2" s="302"/>
      <c r="G2" s="308"/>
      <c r="H2" s="314"/>
      <c r="I2" s="307"/>
      <c r="J2" s="308"/>
      <c r="K2" s="308"/>
      <c r="L2" s="453" t="s">
        <v>563</v>
      </c>
    </row>
    <row r="3" spans="1:12" s="272" customFormat="1" x14ac:dyDescent="0.2">
      <c r="A3" s="313"/>
      <c r="B3" s="307"/>
      <c r="C3" s="312"/>
      <c r="D3" s="311"/>
      <c r="E3" s="308"/>
      <c r="F3" s="310"/>
      <c r="G3" s="308"/>
      <c r="H3" s="308"/>
      <c r="I3" s="302"/>
      <c r="J3" s="307"/>
      <c r="K3" s="307"/>
      <c r="L3" s="306"/>
    </row>
    <row r="4" spans="1:12" s="272" customFormat="1" x14ac:dyDescent="0.2">
      <c r="A4" s="344" t="s">
        <v>269</v>
      </c>
      <c r="B4" s="302"/>
      <c r="C4" s="302"/>
      <c r="D4" s="351"/>
      <c r="E4" s="352"/>
      <c r="F4" s="309"/>
      <c r="G4" s="308"/>
      <c r="H4" s="353"/>
      <c r="I4" s="352"/>
      <c r="J4" s="307"/>
      <c r="K4" s="308"/>
      <c r="L4" s="306"/>
    </row>
    <row r="5" spans="1:12" s="272" customFormat="1" ht="15.75" thickBot="1" x14ac:dyDescent="0.25">
      <c r="A5" s="456" t="s">
        <v>541</v>
      </c>
      <c r="B5" s="456"/>
      <c r="C5" s="456"/>
      <c r="D5" s="456"/>
      <c r="E5" s="456"/>
      <c r="F5" s="456"/>
      <c r="G5" s="309"/>
      <c r="H5" s="309"/>
      <c r="I5" s="308"/>
      <c r="J5" s="307"/>
      <c r="K5" s="307"/>
      <c r="L5" s="306"/>
    </row>
    <row r="6" spans="1:12" ht="15.75" thickBot="1" x14ac:dyDescent="0.25">
      <c r="A6" s="305"/>
      <c r="B6" s="304"/>
      <c r="C6" s="303"/>
      <c r="D6" s="303"/>
      <c r="E6" s="303"/>
      <c r="F6" s="302"/>
      <c r="G6" s="302"/>
      <c r="H6" s="302"/>
      <c r="I6" s="458" t="s">
        <v>434</v>
      </c>
      <c r="J6" s="459"/>
      <c r="K6" s="460"/>
      <c r="L6" s="301"/>
    </row>
    <row r="7" spans="1:12" s="289" customFormat="1" ht="51.75" thickBot="1" x14ac:dyDescent="0.25">
      <c r="A7" s="300" t="s">
        <v>64</v>
      </c>
      <c r="B7" s="299" t="s">
        <v>141</v>
      </c>
      <c r="C7" s="299" t="s">
        <v>433</v>
      </c>
      <c r="D7" s="298" t="s">
        <v>275</v>
      </c>
      <c r="E7" s="297" t="s">
        <v>432</v>
      </c>
      <c r="F7" s="296" t="s">
        <v>431</v>
      </c>
      <c r="G7" s="295" t="s">
        <v>228</v>
      </c>
      <c r="H7" s="294" t="s">
        <v>225</v>
      </c>
      <c r="I7" s="293" t="s">
        <v>430</v>
      </c>
      <c r="J7" s="292" t="s">
        <v>272</v>
      </c>
      <c r="K7" s="291" t="s">
        <v>229</v>
      </c>
      <c r="L7" s="290" t="s">
        <v>230</v>
      </c>
    </row>
    <row r="8" spans="1:12" s="283" customFormat="1" ht="15.75" thickBot="1" x14ac:dyDescent="0.25">
      <c r="A8" s="422">
        <v>1</v>
      </c>
      <c r="B8" s="423">
        <v>2</v>
      </c>
      <c r="C8" s="288">
        <v>3</v>
      </c>
      <c r="D8" s="288">
        <v>4</v>
      </c>
      <c r="E8" s="287">
        <v>5</v>
      </c>
      <c r="F8" s="286">
        <v>6</v>
      </c>
      <c r="G8" s="288">
        <v>7</v>
      </c>
      <c r="H8" s="286">
        <v>8</v>
      </c>
      <c r="I8" s="287">
        <v>9</v>
      </c>
      <c r="J8" s="286">
        <v>10</v>
      </c>
      <c r="K8" s="285">
        <v>11</v>
      </c>
      <c r="L8" s="284">
        <v>12</v>
      </c>
    </row>
    <row r="9" spans="1:12" ht="54" customHeight="1" x14ac:dyDescent="0.2">
      <c r="A9" s="424">
        <v>1</v>
      </c>
      <c r="B9" s="451" t="s">
        <v>543</v>
      </c>
      <c r="C9" s="405" t="s">
        <v>509</v>
      </c>
      <c r="D9" s="406">
        <v>75</v>
      </c>
      <c r="E9" s="407" t="s">
        <v>544</v>
      </c>
      <c r="F9" s="408" t="s">
        <v>545</v>
      </c>
      <c r="G9" s="409" t="s">
        <v>546</v>
      </c>
      <c r="H9" s="409" t="s">
        <v>510</v>
      </c>
      <c r="I9" s="410"/>
      <c r="J9" s="411"/>
      <c r="K9" s="412"/>
      <c r="L9" s="282"/>
    </row>
    <row r="10" spans="1:12" ht="46.5" customHeight="1" x14ac:dyDescent="0.2">
      <c r="A10" s="424">
        <v>2</v>
      </c>
      <c r="B10" s="451" t="s">
        <v>547</v>
      </c>
      <c r="C10" s="405" t="s">
        <v>509</v>
      </c>
      <c r="D10" s="413">
        <v>105</v>
      </c>
      <c r="E10" s="414" t="s">
        <v>513</v>
      </c>
      <c r="F10" s="408" t="s">
        <v>514</v>
      </c>
      <c r="G10" s="408" t="s">
        <v>548</v>
      </c>
      <c r="H10" s="409" t="s">
        <v>510</v>
      </c>
      <c r="I10" s="415"/>
      <c r="J10" s="416"/>
      <c r="K10" s="417"/>
      <c r="L10" s="273"/>
    </row>
    <row r="11" spans="1:12" ht="52.5" customHeight="1" x14ac:dyDescent="0.2">
      <c r="A11" s="424">
        <v>3</v>
      </c>
      <c r="B11" s="451" t="s">
        <v>549</v>
      </c>
      <c r="C11" s="405" t="s">
        <v>512</v>
      </c>
      <c r="D11" s="413"/>
      <c r="E11" s="414" t="s">
        <v>517</v>
      </c>
      <c r="F11" s="418" t="s">
        <v>518</v>
      </c>
      <c r="G11" s="408"/>
      <c r="H11" s="409"/>
      <c r="I11" s="415"/>
      <c r="J11" s="416" t="s">
        <v>550</v>
      </c>
      <c r="K11" s="417">
        <v>184</v>
      </c>
      <c r="L11" s="273"/>
    </row>
    <row r="12" spans="1:12" ht="54.75" customHeight="1" x14ac:dyDescent="0.2">
      <c r="A12" s="424">
        <v>4</v>
      </c>
      <c r="B12" s="451" t="s">
        <v>551</v>
      </c>
      <c r="C12" s="405" t="s">
        <v>509</v>
      </c>
      <c r="D12" s="413">
        <v>150</v>
      </c>
      <c r="E12" s="414" t="s">
        <v>544</v>
      </c>
      <c r="F12" s="408" t="s">
        <v>545</v>
      </c>
      <c r="G12" s="409" t="s">
        <v>546</v>
      </c>
      <c r="H12" s="408" t="s">
        <v>510</v>
      </c>
      <c r="I12" s="415"/>
      <c r="J12" s="416"/>
      <c r="K12" s="417"/>
      <c r="L12" s="273"/>
    </row>
    <row r="13" spans="1:12" ht="50.25" customHeight="1" x14ac:dyDescent="0.2">
      <c r="A13" s="425">
        <v>5</v>
      </c>
      <c r="B13" s="426" t="s">
        <v>552</v>
      </c>
      <c r="C13" s="405" t="s">
        <v>509</v>
      </c>
      <c r="D13" s="406">
        <v>50</v>
      </c>
      <c r="E13" s="407" t="s">
        <v>513</v>
      </c>
      <c r="F13" s="408" t="s">
        <v>514</v>
      </c>
      <c r="G13" s="409" t="s">
        <v>546</v>
      </c>
      <c r="H13" s="408" t="s">
        <v>510</v>
      </c>
      <c r="I13" s="410"/>
      <c r="J13" s="411"/>
      <c r="K13" s="412"/>
      <c r="L13" s="273"/>
    </row>
    <row r="14" spans="1:12" ht="43.5" customHeight="1" x14ac:dyDescent="0.2">
      <c r="A14" s="420">
        <v>6</v>
      </c>
      <c r="B14" s="419" t="s">
        <v>553</v>
      </c>
      <c r="C14" s="405" t="s">
        <v>509</v>
      </c>
      <c r="D14" s="413">
        <v>190</v>
      </c>
      <c r="E14" s="414" t="s">
        <v>513</v>
      </c>
      <c r="F14" s="408" t="s">
        <v>514</v>
      </c>
      <c r="G14" s="421" t="s">
        <v>515</v>
      </c>
      <c r="H14" s="408" t="s">
        <v>510</v>
      </c>
      <c r="I14" s="415"/>
      <c r="J14" s="416"/>
      <c r="K14" s="417"/>
      <c r="L14" s="273"/>
    </row>
    <row r="15" spans="1:12" ht="42" customHeight="1" x14ac:dyDescent="0.2">
      <c r="A15" s="420">
        <v>7</v>
      </c>
      <c r="B15" s="419" t="s">
        <v>554</v>
      </c>
      <c r="C15" s="405" t="s">
        <v>509</v>
      </c>
      <c r="D15" s="413">
        <v>250</v>
      </c>
      <c r="E15" s="414" t="s">
        <v>513</v>
      </c>
      <c r="F15" s="408" t="s">
        <v>514</v>
      </c>
      <c r="G15" s="421" t="s">
        <v>515</v>
      </c>
      <c r="H15" s="408" t="s">
        <v>510</v>
      </c>
      <c r="I15" s="415"/>
      <c r="J15" s="416"/>
      <c r="K15" s="417"/>
      <c r="L15" s="273"/>
    </row>
    <row r="16" spans="1:12" ht="39.75" customHeight="1" x14ac:dyDescent="0.2">
      <c r="A16" s="420">
        <v>8</v>
      </c>
      <c r="B16" s="419" t="s">
        <v>555</v>
      </c>
      <c r="C16" s="405" t="s">
        <v>509</v>
      </c>
      <c r="D16" s="413">
        <v>620</v>
      </c>
      <c r="E16" s="414" t="s">
        <v>513</v>
      </c>
      <c r="F16" s="408" t="s">
        <v>514</v>
      </c>
      <c r="G16" s="408" t="s">
        <v>556</v>
      </c>
      <c r="H16" s="408" t="s">
        <v>510</v>
      </c>
      <c r="I16" s="415"/>
      <c r="J16" s="416"/>
      <c r="K16" s="417"/>
      <c r="L16" s="273"/>
    </row>
    <row r="17" spans="1:12" ht="42" customHeight="1" x14ac:dyDescent="0.2">
      <c r="A17" s="420">
        <v>9</v>
      </c>
      <c r="B17" s="419" t="s">
        <v>557</v>
      </c>
      <c r="C17" s="405" t="s">
        <v>509</v>
      </c>
      <c r="D17" s="413">
        <v>250</v>
      </c>
      <c r="E17" s="414" t="s">
        <v>511</v>
      </c>
      <c r="F17" s="408" t="s">
        <v>558</v>
      </c>
      <c r="G17" s="408" t="s">
        <v>516</v>
      </c>
      <c r="H17" s="408" t="s">
        <v>510</v>
      </c>
      <c r="I17" s="415"/>
      <c r="J17" s="416"/>
      <c r="K17" s="417"/>
      <c r="L17" s="273"/>
    </row>
    <row r="18" spans="1:12" ht="51.75" customHeight="1" x14ac:dyDescent="0.2">
      <c r="A18" s="420">
        <v>10</v>
      </c>
      <c r="B18" s="419" t="s">
        <v>559</v>
      </c>
      <c r="C18" s="405" t="s">
        <v>509</v>
      </c>
      <c r="D18" s="413">
        <v>250</v>
      </c>
      <c r="E18" s="414" t="s">
        <v>513</v>
      </c>
      <c r="F18" s="408" t="s">
        <v>514</v>
      </c>
      <c r="G18" s="408" t="s">
        <v>556</v>
      </c>
      <c r="H18" s="408" t="s">
        <v>510</v>
      </c>
      <c r="I18" s="415"/>
      <c r="J18" s="416"/>
      <c r="K18" s="417"/>
      <c r="L18" s="273"/>
    </row>
    <row r="19" spans="1:12" ht="46.5" customHeight="1" x14ac:dyDescent="0.2">
      <c r="A19" s="420">
        <v>11</v>
      </c>
      <c r="B19" s="419" t="s">
        <v>560</v>
      </c>
      <c r="C19" s="405" t="s">
        <v>509</v>
      </c>
      <c r="D19" s="406">
        <v>250</v>
      </c>
      <c r="E19" s="407" t="s">
        <v>513</v>
      </c>
      <c r="F19" s="408" t="s">
        <v>514</v>
      </c>
      <c r="G19" s="408" t="s">
        <v>556</v>
      </c>
      <c r="H19" s="408" t="s">
        <v>510</v>
      </c>
      <c r="I19" s="415"/>
      <c r="J19" s="416"/>
      <c r="K19" s="417"/>
      <c r="L19" s="273"/>
    </row>
    <row r="20" spans="1:12" ht="52.5" customHeight="1" x14ac:dyDescent="0.2">
      <c r="A20" s="281">
        <v>12</v>
      </c>
      <c r="B20" s="419" t="s">
        <v>561</v>
      </c>
      <c r="C20" s="405" t="s">
        <v>509</v>
      </c>
      <c r="D20" s="413">
        <v>750</v>
      </c>
      <c r="E20" s="414" t="s">
        <v>513</v>
      </c>
      <c r="F20" s="408" t="s">
        <v>514</v>
      </c>
      <c r="G20" s="421" t="s">
        <v>515</v>
      </c>
      <c r="H20" s="408" t="s">
        <v>510</v>
      </c>
      <c r="I20" s="276"/>
      <c r="J20" s="275"/>
      <c r="K20" s="274"/>
      <c r="L20" s="273"/>
    </row>
    <row r="21" spans="1:12" ht="22.5" customHeight="1" x14ac:dyDescent="0.2">
      <c r="A21" s="281">
        <v>14</v>
      </c>
      <c r="B21" s="280"/>
      <c r="C21" s="279"/>
      <c r="D21" s="452"/>
      <c r="E21" s="278"/>
      <c r="F21" s="277"/>
      <c r="G21" s="277"/>
      <c r="H21" s="277"/>
      <c r="I21" s="276"/>
      <c r="J21" s="275"/>
      <c r="K21" s="274"/>
      <c r="L21" s="273"/>
    </row>
    <row r="22" spans="1:12" ht="41.25" customHeight="1" x14ac:dyDescent="0.2">
      <c r="A22" s="264"/>
      <c r="B22" s="265"/>
      <c r="C22" s="264"/>
      <c r="D22" s="265"/>
      <c r="E22" s="264"/>
      <c r="F22" s="265"/>
      <c r="G22" s="264"/>
      <c r="H22" s="265"/>
      <c r="I22" s="264"/>
      <c r="J22" s="265"/>
      <c r="K22" s="264"/>
      <c r="L22" s="265"/>
    </row>
    <row r="23" spans="1:12" ht="4.5" customHeight="1" x14ac:dyDescent="0.2">
      <c r="A23" s="264"/>
      <c r="B23" s="271"/>
      <c r="C23" s="264"/>
      <c r="D23" s="271"/>
      <c r="E23" s="264"/>
      <c r="F23" s="271"/>
      <c r="G23" s="264"/>
      <c r="H23" s="271"/>
      <c r="I23" s="264"/>
      <c r="J23" s="271"/>
      <c r="K23" s="264"/>
      <c r="L23" s="271"/>
    </row>
    <row r="24" spans="1:12" s="266" customFormat="1" ht="23.25" customHeight="1" x14ac:dyDescent="0.2">
      <c r="A24" s="463" t="s">
        <v>107</v>
      </c>
      <c r="B24" s="463"/>
      <c r="C24" s="265"/>
      <c r="D24" s="264"/>
      <c r="E24" s="265"/>
      <c r="F24" s="265"/>
      <c r="G24" s="264"/>
      <c r="H24" s="265"/>
      <c r="I24" s="265"/>
      <c r="J24" s="264"/>
      <c r="K24" s="265"/>
      <c r="L24" s="264"/>
    </row>
    <row r="25" spans="1:12" s="266" customFormat="1" x14ac:dyDescent="0.2">
      <c r="A25" s="265"/>
      <c r="B25" s="264"/>
      <c r="C25" s="269"/>
      <c r="D25" s="270"/>
      <c r="E25" s="269"/>
      <c r="F25" s="265"/>
      <c r="G25" s="264"/>
      <c r="H25" s="268"/>
      <c r="I25" s="265"/>
      <c r="J25" s="264"/>
      <c r="K25" s="265"/>
      <c r="L25" s="264"/>
    </row>
    <row r="26" spans="1:12" s="266" customFormat="1" ht="15" customHeight="1" x14ac:dyDescent="0.2">
      <c r="A26" s="265"/>
      <c r="B26" s="264"/>
      <c r="C26" s="457" t="s">
        <v>263</v>
      </c>
      <c r="D26" s="457"/>
      <c r="E26" s="457"/>
      <c r="F26" s="265"/>
      <c r="G26" s="264"/>
      <c r="H26" s="461" t="s">
        <v>429</v>
      </c>
      <c r="I26" s="267"/>
      <c r="J26" s="264"/>
      <c r="K26" s="265"/>
      <c r="L26" s="264"/>
    </row>
    <row r="27" spans="1:12" s="266" customFormat="1" x14ac:dyDescent="0.2">
      <c r="A27" s="265"/>
      <c r="B27" s="264"/>
      <c r="C27" s="265"/>
      <c r="D27" s="264"/>
      <c r="E27" s="265"/>
      <c r="F27" s="265"/>
      <c r="G27" s="264"/>
      <c r="H27" s="462"/>
      <c r="I27" s="267"/>
      <c r="J27" s="264"/>
      <c r="K27" s="265"/>
      <c r="L27" s="264"/>
    </row>
    <row r="28" spans="1:12" s="263" customFormat="1" x14ac:dyDescent="0.2">
      <c r="A28" s="265"/>
      <c r="B28" s="264"/>
      <c r="C28" s="457" t="s">
        <v>139</v>
      </c>
      <c r="D28" s="457"/>
      <c r="E28" s="457"/>
      <c r="F28" s="265"/>
      <c r="G28" s="264"/>
      <c r="H28" s="265"/>
      <c r="I28" s="265"/>
      <c r="J28" s="264"/>
      <c r="K28" s="265"/>
      <c r="L28" s="264"/>
    </row>
    <row r="29" spans="1:12" s="263" customFormat="1" x14ac:dyDescent="0.2">
      <c r="E29" s="261"/>
    </row>
    <row r="30" spans="1:12" s="263" customFormat="1" x14ac:dyDescent="0.2">
      <c r="E30" s="261"/>
    </row>
    <row r="31" spans="1:12" s="263" customFormat="1" x14ac:dyDescent="0.2">
      <c r="E31" s="261"/>
    </row>
    <row r="32" spans="1:12" s="263" customFormat="1" x14ac:dyDescent="0.2">
      <c r="E32" s="261"/>
    </row>
    <row r="33" s="263" customFormat="1" x14ac:dyDescent="0.2"/>
  </sheetData>
  <mergeCells count="6">
    <mergeCell ref="A5:F5"/>
    <mergeCell ref="C28:E28"/>
    <mergeCell ref="I6:K6"/>
    <mergeCell ref="H26:H27"/>
    <mergeCell ref="A24:B24"/>
    <mergeCell ref="C26:E26"/>
  </mergeCells>
  <dataValidations count="4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3:B21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1"/>
  </dataValidations>
  <printOptions gridLines="1"/>
  <pageMargins left="0.11810804899387577" right="0.11810804899387577" top="0.354329615048119" bottom="0.354329615048119" header="0.31496062992125984" footer="0.31496062992125984"/>
  <pageSetup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G17" sqref="G17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2" t="s">
        <v>297</v>
      </c>
      <c r="B1" s="112"/>
      <c r="C1" s="466" t="s">
        <v>109</v>
      </c>
      <c r="D1" s="466"/>
      <c r="E1" s="146"/>
    </row>
    <row r="2" spans="1:12" x14ac:dyDescent="0.3">
      <c r="A2" s="74" t="s">
        <v>140</v>
      </c>
      <c r="B2" s="112"/>
      <c r="C2" s="464" t="str">
        <f>'ფორმა N1'!L2</f>
        <v>01.01.21-31.12.21</v>
      </c>
      <c r="D2" s="465"/>
      <c r="E2" s="146"/>
    </row>
    <row r="3" spans="1:12" x14ac:dyDescent="0.3">
      <c r="A3" s="74"/>
      <c r="B3" s="112"/>
      <c r="C3" s="320"/>
      <c r="D3" s="320"/>
      <c r="E3" s="146"/>
    </row>
    <row r="4" spans="1:12" s="2" customFormat="1" x14ac:dyDescent="0.3">
      <c r="A4" s="75" t="s">
        <v>269</v>
      </c>
      <c r="B4" s="75"/>
      <c r="C4" s="74"/>
      <c r="D4" s="74"/>
      <c r="E4" s="106"/>
      <c r="L4" s="21"/>
    </row>
    <row r="5" spans="1:12" s="2" customFormat="1" x14ac:dyDescent="0.3">
      <c r="A5" s="117" t="str">
        <f>'ფორმა N1'!A5</f>
        <v>საქართველოს კონსერვატიული პარტია</v>
      </c>
      <c r="B5" s="109"/>
      <c r="C5" s="59"/>
      <c r="D5" s="59"/>
      <c r="E5" s="106"/>
    </row>
    <row r="6" spans="1:12" s="2" customFormat="1" x14ac:dyDescent="0.3">
      <c r="A6" s="75"/>
      <c r="B6" s="75"/>
      <c r="C6" s="74"/>
      <c r="D6" s="74"/>
      <c r="E6" s="106"/>
    </row>
    <row r="7" spans="1:12" s="6" customFormat="1" x14ac:dyDescent="0.3">
      <c r="A7" s="319"/>
      <c r="B7" s="319"/>
      <c r="C7" s="76"/>
      <c r="D7" s="76"/>
      <c r="E7" s="147"/>
    </row>
    <row r="8" spans="1:12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 x14ac:dyDescent="0.2">
      <c r="A9" s="13">
        <v>1</v>
      </c>
      <c r="B9" s="13" t="s">
        <v>57</v>
      </c>
      <c r="C9" s="430"/>
      <c r="D9" s="430"/>
      <c r="E9" s="148"/>
    </row>
    <row r="10" spans="1:12" s="9" customFormat="1" ht="18" x14ac:dyDescent="0.2">
      <c r="A10" s="14">
        <v>1.1000000000000001</v>
      </c>
      <c r="B10" s="14" t="s">
        <v>58</v>
      </c>
      <c r="C10" s="82"/>
      <c r="D10" s="82"/>
      <c r="E10" s="148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48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6"/>
    </row>
    <row r="13" spans="1:12" ht="16.5" customHeight="1" x14ac:dyDescent="0.3">
      <c r="A13" s="357" t="s">
        <v>478</v>
      </c>
      <c r="B13" s="358" t="s">
        <v>480</v>
      </c>
      <c r="C13" s="434"/>
      <c r="D13" s="434"/>
      <c r="E13" s="146"/>
    </row>
    <row r="14" spans="1:12" x14ac:dyDescent="0.3">
      <c r="A14" s="14">
        <v>1.2</v>
      </c>
      <c r="B14" s="14" t="s">
        <v>60</v>
      </c>
      <c r="C14" s="81"/>
      <c r="D14" s="81"/>
      <c r="E14" s="146"/>
    </row>
    <row r="15" spans="1:12" x14ac:dyDescent="0.3">
      <c r="A15" s="16" t="s">
        <v>32</v>
      </c>
      <c r="B15" s="16" t="s">
        <v>1</v>
      </c>
      <c r="C15" s="35"/>
      <c r="D15" s="36"/>
      <c r="E15" s="146"/>
    </row>
    <row r="16" spans="1:12" ht="17.25" customHeight="1" x14ac:dyDescent="0.3">
      <c r="A16" s="17" t="s">
        <v>98</v>
      </c>
      <c r="B16" s="17" t="s">
        <v>61</v>
      </c>
      <c r="C16" s="35"/>
      <c r="D16" s="36"/>
      <c r="E16" s="146"/>
    </row>
    <row r="17" spans="1:5" ht="17.25" customHeight="1" x14ac:dyDescent="0.3">
      <c r="A17" s="17" t="s">
        <v>99</v>
      </c>
      <c r="B17" s="17" t="s">
        <v>62</v>
      </c>
      <c r="C17" s="435"/>
      <c r="D17" s="435"/>
      <c r="E17" s="146"/>
    </row>
    <row r="18" spans="1:5" x14ac:dyDescent="0.3">
      <c r="A18" s="16" t="s">
        <v>33</v>
      </c>
      <c r="B18" s="16" t="s">
        <v>2</v>
      </c>
      <c r="C18" s="37"/>
      <c r="D18" s="38"/>
      <c r="E18" s="146"/>
    </row>
    <row r="19" spans="1:5" ht="30" x14ac:dyDescent="0.3">
      <c r="A19" s="17" t="s">
        <v>12</v>
      </c>
      <c r="B19" s="17" t="s">
        <v>245</v>
      </c>
      <c r="C19" s="37"/>
      <c r="D19" s="39"/>
      <c r="E19" s="146"/>
    </row>
    <row r="20" spans="1:5" x14ac:dyDescent="0.3">
      <c r="A20" s="17" t="s">
        <v>13</v>
      </c>
      <c r="B20" s="17" t="s">
        <v>14</v>
      </c>
      <c r="C20" s="37"/>
      <c r="D20" s="40"/>
      <c r="E20" s="146"/>
    </row>
    <row r="21" spans="1:5" ht="30" x14ac:dyDescent="0.3">
      <c r="A21" s="17" t="s">
        <v>276</v>
      </c>
      <c r="B21" s="17" t="s">
        <v>22</v>
      </c>
      <c r="C21" s="37"/>
      <c r="D21" s="40"/>
      <c r="E21" s="146"/>
    </row>
    <row r="22" spans="1:5" x14ac:dyDescent="0.3">
      <c r="A22" s="17" t="s">
        <v>277</v>
      </c>
      <c r="B22" s="17" t="s">
        <v>15</v>
      </c>
      <c r="C22" s="37"/>
      <c r="D22" s="40"/>
      <c r="E22" s="146"/>
    </row>
    <row r="23" spans="1:5" x14ac:dyDescent="0.3">
      <c r="A23" s="17" t="s">
        <v>278</v>
      </c>
      <c r="B23" s="17" t="s">
        <v>16</v>
      </c>
      <c r="C23" s="115"/>
      <c r="D23" s="436"/>
      <c r="E23" s="146"/>
    </row>
    <row r="24" spans="1:5" x14ac:dyDescent="0.3">
      <c r="A24" s="17" t="s">
        <v>279</v>
      </c>
      <c r="B24" s="17" t="s">
        <v>17</v>
      </c>
      <c r="C24" s="37"/>
      <c r="D24" s="40"/>
      <c r="E24" s="146"/>
    </row>
    <row r="25" spans="1:5" ht="16.5" customHeight="1" x14ac:dyDescent="0.3">
      <c r="A25" s="18" t="s">
        <v>280</v>
      </c>
      <c r="B25" s="18" t="s">
        <v>18</v>
      </c>
      <c r="C25" s="37"/>
      <c r="D25" s="40"/>
      <c r="E25" s="146"/>
    </row>
    <row r="26" spans="1:5" ht="16.5" customHeight="1" x14ac:dyDescent="0.3">
      <c r="A26" s="18" t="s">
        <v>281</v>
      </c>
      <c r="B26" s="18" t="s">
        <v>19</v>
      </c>
      <c r="C26" s="37"/>
      <c r="D26" s="40"/>
      <c r="E26" s="146"/>
    </row>
    <row r="27" spans="1:5" ht="16.5" customHeight="1" x14ac:dyDescent="0.3">
      <c r="A27" s="18" t="s">
        <v>282</v>
      </c>
      <c r="B27" s="18" t="s">
        <v>20</v>
      </c>
      <c r="C27" s="37"/>
      <c r="D27" s="37"/>
      <c r="E27" s="146"/>
    </row>
    <row r="28" spans="1:5" ht="16.5" customHeight="1" x14ac:dyDescent="0.3">
      <c r="A28" s="18" t="s">
        <v>283</v>
      </c>
      <c r="B28" s="18" t="s">
        <v>23</v>
      </c>
      <c r="C28" s="37"/>
      <c r="D28" s="41"/>
      <c r="E28" s="146"/>
    </row>
    <row r="29" spans="1:5" x14ac:dyDescent="0.3">
      <c r="A29" s="17" t="s">
        <v>284</v>
      </c>
      <c r="B29" s="17" t="s">
        <v>21</v>
      </c>
      <c r="C29" s="33"/>
      <c r="D29" s="34"/>
      <c r="E29" s="146"/>
    </row>
    <row r="30" spans="1:5" x14ac:dyDescent="0.3">
      <c r="A30" s="16" t="s">
        <v>34</v>
      </c>
      <c r="B30" s="16" t="s">
        <v>3</v>
      </c>
      <c r="C30" s="33"/>
      <c r="D30" s="34"/>
      <c r="E30" s="146"/>
    </row>
    <row r="31" spans="1:5" x14ac:dyDescent="0.3">
      <c r="A31" s="16" t="s">
        <v>35</v>
      </c>
      <c r="B31" s="16" t="s">
        <v>4</v>
      </c>
      <c r="C31" s="33"/>
      <c r="D31" s="34"/>
      <c r="E31" s="146"/>
    </row>
    <row r="32" spans="1:5" x14ac:dyDescent="0.3">
      <c r="A32" s="16" t="s">
        <v>36</v>
      </c>
      <c r="B32" s="16" t="s">
        <v>5</v>
      </c>
      <c r="C32" s="81"/>
      <c r="D32" s="81"/>
      <c r="E32" s="146"/>
    </row>
    <row r="33" spans="1:5" x14ac:dyDescent="0.3">
      <c r="A33" s="16" t="s">
        <v>37</v>
      </c>
      <c r="B33" s="16" t="s">
        <v>63</v>
      </c>
      <c r="C33" s="33"/>
      <c r="D33" s="34"/>
      <c r="E33" s="146"/>
    </row>
    <row r="34" spans="1:5" x14ac:dyDescent="0.3">
      <c r="A34" s="17" t="s">
        <v>285</v>
      </c>
      <c r="B34" s="17" t="s">
        <v>56</v>
      </c>
      <c r="C34" s="33"/>
      <c r="D34" s="34"/>
      <c r="E34" s="146"/>
    </row>
    <row r="35" spans="1:5" x14ac:dyDescent="0.3">
      <c r="A35" s="17" t="s">
        <v>286</v>
      </c>
      <c r="B35" s="17" t="s">
        <v>55</v>
      </c>
      <c r="C35" s="437"/>
      <c r="D35" s="438"/>
      <c r="E35" s="146"/>
    </row>
    <row r="36" spans="1:5" x14ac:dyDescent="0.3">
      <c r="A36" s="16" t="s">
        <v>38</v>
      </c>
      <c r="B36" s="16" t="s">
        <v>49</v>
      </c>
      <c r="C36" s="81"/>
      <c r="D36" s="81"/>
      <c r="E36" s="146"/>
    </row>
    <row r="37" spans="1:5" x14ac:dyDescent="0.3">
      <c r="A37" s="16" t="s">
        <v>39</v>
      </c>
      <c r="B37" s="16" t="s">
        <v>344</v>
      </c>
      <c r="C37" s="33"/>
      <c r="D37" s="33"/>
      <c r="E37" s="146"/>
    </row>
    <row r="38" spans="1:5" x14ac:dyDescent="0.3">
      <c r="A38" s="17" t="s">
        <v>341</v>
      </c>
      <c r="B38" s="17" t="s">
        <v>345</v>
      </c>
      <c r="C38" s="33"/>
      <c r="D38" s="33"/>
      <c r="E38" s="146"/>
    </row>
    <row r="39" spans="1:5" x14ac:dyDescent="0.3">
      <c r="A39" s="17" t="s">
        <v>342</v>
      </c>
      <c r="B39" s="17" t="s">
        <v>346</v>
      </c>
      <c r="C39" s="33"/>
      <c r="D39" s="34"/>
      <c r="E39" s="146"/>
    </row>
    <row r="40" spans="1:5" x14ac:dyDescent="0.3">
      <c r="A40" s="17" t="s">
        <v>343</v>
      </c>
      <c r="B40" s="17" t="s">
        <v>349</v>
      </c>
      <c r="C40" s="33"/>
      <c r="D40" s="34"/>
      <c r="E40" s="146"/>
    </row>
    <row r="41" spans="1:5" x14ac:dyDescent="0.3">
      <c r="A41" s="17" t="s">
        <v>348</v>
      </c>
      <c r="B41" s="17" t="s">
        <v>350</v>
      </c>
      <c r="C41" s="33"/>
      <c r="D41" s="34"/>
      <c r="E41" s="146"/>
    </row>
    <row r="42" spans="1:5" x14ac:dyDescent="0.3">
      <c r="A42" s="17" t="s">
        <v>351</v>
      </c>
      <c r="B42" s="17" t="s">
        <v>458</v>
      </c>
      <c r="C42" s="33"/>
      <c r="D42" s="34"/>
      <c r="E42" s="146"/>
    </row>
    <row r="43" spans="1:5" x14ac:dyDescent="0.3">
      <c r="A43" s="17" t="s">
        <v>459</v>
      </c>
      <c r="B43" s="17" t="s">
        <v>347</v>
      </c>
      <c r="C43" s="33"/>
      <c r="D43" s="34"/>
      <c r="E43" s="146"/>
    </row>
    <row r="44" spans="1:5" ht="30" x14ac:dyDescent="0.3">
      <c r="A44" s="16" t="s">
        <v>40</v>
      </c>
      <c r="B44" s="16" t="s">
        <v>28</v>
      </c>
      <c r="C44" s="33"/>
      <c r="D44" s="34"/>
      <c r="E44" s="146"/>
    </row>
    <row r="45" spans="1:5" x14ac:dyDescent="0.3">
      <c r="A45" s="16" t="s">
        <v>41</v>
      </c>
      <c r="B45" s="16" t="s">
        <v>24</v>
      </c>
      <c r="C45" s="33"/>
      <c r="D45" s="34"/>
      <c r="E45" s="146"/>
    </row>
    <row r="46" spans="1:5" x14ac:dyDescent="0.3">
      <c r="A46" s="16" t="s">
        <v>42</v>
      </c>
      <c r="B46" s="16" t="s">
        <v>25</v>
      </c>
      <c r="C46" s="33"/>
      <c r="D46" s="34"/>
      <c r="E46" s="146"/>
    </row>
    <row r="47" spans="1:5" x14ac:dyDescent="0.3">
      <c r="A47" s="16" t="s">
        <v>43</v>
      </c>
      <c r="B47" s="16" t="s">
        <v>26</v>
      </c>
      <c r="C47" s="81"/>
      <c r="D47" s="81"/>
      <c r="E47" s="146"/>
    </row>
    <row r="48" spans="1:5" x14ac:dyDescent="0.3">
      <c r="A48" s="16" t="s">
        <v>44</v>
      </c>
      <c r="B48" s="16" t="s">
        <v>291</v>
      </c>
      <c r="C48" s="33"/>
      <c r="D48" s="34"/>
      <c r="E48" s="146"/>
    </row>
    <row r="49" spans="1:5" x14ac:dyDescent="0.3">
      <c r="A49" s="95" t="s">
        <v>357</v>
      </c>
      <c r="B49" s="95" t="s">
        <v>360</v>
      </c>
      <c r="C49" s="33"/>
      <c r="D49" s="34"/>
      <c r="E49" s="146"/>
    </row>
    <row r="50" spans="1:5" x14ac:dyDescent="0.3">
      <c r="A50" s="95" t="s">
        <v>358</v>
      </c>
      <c r="B50" s="95" t="s">
        <v>359</v>
      </c>
      <c r="C50" s="33"/>
      <c r="D50" s="34"/>
      <c r="E50" s="146"/>
    </row>
    <row r="51" spans="1:5" x14ac:dyDescent="0.3">
      <c r="A51" s="95" t="s">
        <v>361</v>
      </c>
      <c r="B51" s="95" t="s">
        <v>362</v>
      </c>
      <c r="C51" s="33"/>
      <c r="D51" s="34"/>
      <c r="E51" s="146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6"/>
    </row>
    <row r="53" spans="1:5" x14ac:dyDescent="0.3">
      <c r="A53" s="16" t="s">
        <v>46</v>
      </c>
      <c r="B53" s="16" t="s">
        <v>6</v>
      </c>
      <c r="C53" s="82"/>
      <c r="D53" s="82"/>
      <c r="E53" s="146"/>
    </row>
    <row r="54" spans="1:5" ht="30" x14ac:dyDescent="0.3">
      <c r="A54" s="14">
        <v>1.3</v>
      </c>
      <c r="B54" s="85" t="s">
        <v>392</v>
      </c>
      <c r="C54" s="33"/>
      <c r="D54" s="34"/>
      <c r="E54" s="146"/>
    </row>
    <row r="55" spans="1:5" ht="30" x14ac:dyDescent="0.3">
      <c r="A55" s="16" t="s">
        <v>50</v>
      </c>
      <c r="B55" s="16" t="s">
        <v>48</v>
      </c>
      <c r="C55" s="33"/>
      <c r="D55" s="34"/>
      <c r="E55" s="146"/>
    </row>
    <row r="56" spans="1:5" x14ac:dyDescent="0.3">
      <c r="A56" s="16" t="s">
        <v>51</v>
      </c>
      <c r="B56" s="16" t="s">
        <v>47</v>
      </c>
      <c r="C56" s="33"/>
      <c r="D56" s="34"/>
      <c r="E56" s="146"/>
    </row>
    <row r="57" spans="1:5" x14ac:dyDescent="0.3">
      <c r="A57" s="14">
        <v>1.4</v>
      </c>
      <c r="B57" s="14" t="s">
        <v>394</v>
      </c>
      <c r="C57" s="37"/>
      <c r="D57" s="40"/>
      <c r="E57" s="146"/>
    </row>
    <row r="58" spans="1:5" x14ac:dyDescent="0.3">
      <c r="A58" s="14">
        <v>1.5</v>
      </c>
      <c r="B58" s="14" t="s">
        <v>7</v>
      </c>
      <c r="C58" s="82"/>
      <c r="D58" s="82"/>
      <c r="E58" s="146"/>
    </row>
    <row r="59" spans="1:5" x14ac:dyDescent="0.3">
      <c r="A59" s="14">
        <v>1.6</v>
      </c>
      <c r="B59" s="45" t="s">
        <v>8</v>
      </c>
      <c r="C59" s="37"/>
      <c r="D59" s="40"/>
      <c r="E59" s="146"/>
    </row>
    <row r="60" spans="1:5" x14ac:dyDescent="0.3">
      <c r="A60" s="16" t="s">
        <v>292</v>
      </c>
      <c r="B60" s="46" t="s">
        <v>52</v>
      </c>
      <c r="C60" s="37"/>
      <c r="D60" s="40"/>
      <c r="E60" s="146"/>
    </row>
    <row r="61" spans="1:5" ht="30" x14ac:dyDescent="0.3">
      <c r="A61" s="16" t="s">
        <v>293</v>
      </c>
      <c r="B61" s="46" t="s">
        <v>54</v>
      </c>
      <c r="C61" s="40"/>
      <c r="D61" s="40"/>
      <c r="E61" s="146"/>
    </row>
    <row r="62" spans="1:5" x14ac:dyDescent="0.3">
      <c r="A62" s="16" t="s">
        <v>294</v>
      </c>
      <c r="B62" s="46" t="s">
        <v>53</v>
      </c>
      <c r="C62" s="37"/>
      <c r="D62" s="40"/>
      <c r="E62" s="146"/>
    </row>
    <row r="63" spans="1:5" x14ac:dyDescent="0.3">
      <c r="A63" s="16" t="s">
        <v>295</v>
      </c>
      <c r="B63" s="46" t="s">
        <v>27</v>
      </c>
      <c r="C63" s="37"/>
      <c r="D63" s="198"/>
      <c r="E63" s="146"/>
    </row>
    <row r="64" spans="1:5" x14ac:dyDescent="0.3">
      <c r="A64" s="16" t="s">
        <v>323</v>
      </c>
      <c r="B64" s="197" t="s">
        <v>324</v>
      </c>
      <c r="C64" s="252"/>
      <c r="D64" s="116"/>
      <c r="E64" s="146"/>
    </row>
    <row r="65" spans="1:5" x14ac:dyDescent="0.3">
      <c r="A65" s="13">
        <v>2</v>
      </c>
      <c r="B65" s="47" t="s">
        <v>106</v>
      </c>
      <c r="C65" s="252"/>
      <c r="D65" s="42"/>
      <c r="E65" s="146"/>
    </row>
    <row r="66" spans="1:5" x14ac:dyDescent="0.3">
      <c r="A66" s="15">
        <v>2.1</v>
      </c>
      <c r="B66" s="48" t="s">
        <v>100</v>
      </c>
      <c r="C66" s="254"/>
      <c r="D66" s="43"/>
      <c r="E66" s="146"/>
    </row>
    <row r="67" spans="1:5" x14ac:dyDescent="0.3">
      <c r="A67" s="15">
        <v>2.2000000000000002</v>
      </c>
      <c r="B67" s="48" t="s">
        <v>104</v>
      </c>
      <c r="C67" s="254"/>
      <c r="D67" s="43"/>
      <c r="E67" s="146"/>
    </row>
    <row r="68" spans="1:5" x14ac:dyDescent="0.3">
      <c r="A68" s="15">
        <v>2.2999999999999998</v>
      </c>
      <c r="B68" s="48" t="s">
        <v>103</v>
      </c>
      <c r="C68" s="254"/>
      <c r="D68" s="43"/>
      <c r="E68" s="146"/>
    </row>
    <row r="69" spans="1:5" x14ac:dyDescent="0.3">
      <c r="A69" s="15">
        <v>2.4</v>
      </c>
      <c r="B69" s="48" t="s">
        <v>105</v>
      </c>
      <c r="C69" s="254"/>
      <c r="D69" s="43"/>
      <c r="E69" s="146"/>
    </row>
    <row r="70" spans="1:5" x14ac:dyDescent="0.3">
      <c r="A70" s="15">
        <v>2.5</v>
      </c>
      <c r="B70" s="48" t="s">
        <v>101</v>
      </c>
      <c r="C70" s="254"/>
      <c r="D70" s="43"/>
      <c r="E70" s="146"/>
    </row>
    <row r="71" spans="1:5" x14ac:dyDescent="0.3">
      <c r="A71" s="15">
        <v>2.6</v>
      </c>
      <c r="B71" s="48" t="s">
        <v>102</v>
      </c>
      <c r="C71" s="253"/>
      <c r="D71" s="251"/>
      <c r="E71" s="146"/>
    </row>
    <row r="72" spans="1:5" s="2" customFormat="1" x14ac:dyDescent="0.3">
      <c r="A72" s="13">
        <v>3</v>
      </c>
      <c r="B72" s="250" t="s">
        <v>416</v>
      </c>
      <c r="C72" s="253"/>
      <c r="D72" s="83"/>
      <c r="E72" s="103"/>
    </row>
    <row r="73" spans="1:5" s="2" customFormat="1" x14ac:dyDescent="0.3">
      <c r="A73" s="13">
        <v>4</v>
      </c>
      <c r="B73" s="13" t="s">
        <v>247</v>
      </c>
      <c r="C73" s="8"/>
      <c r="D73" s="8"/>
      <c r="E73" s="103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3"/>
    </row>
    <row r="75" spans="1:5" s="2" customFormat="1" x14ac:dyDescent="0.3">
      <c r="A75" s="15">
        <v>4.2</v>
      </c>
      <c r="B75" s="15" t="s">
        <v>249</v>
      </c>
      <c r="C75" s="8"/>
      <c r="D75" s="83"/>
      <c r="E75" s="103"/>
    </row>
    <row r="76" spans="1:5" s="2" customFormat="1" x14ac:dyDescent="0.3">
      <c r="A76" s="13">
        <v>5</v>
      </c>
      <c r="B76" s="248" t="s">
        <v>274</v>
      </c>
      <c r="C76" s="8"/>
      <c r="D76" s="83"/>
      <c r="E76" s="103"/>
    </row>
    <row r="77" spans="1:5" s="2" customFormat="1" x14ac:dyDescent="0.3">
      <c r="A77" s="329"/>
      <c r="B77" s="329"/>
      <c r="C77" s="12"/>
      <c r="D77" s="12"/>
      <c r="E77" s="103"/>
    </row>
    <row r="78" spans="1:5" s="2" customFormat="1" x14ac:dyDescent="0.3">
      <c r="A78" s="469" t="s">
        <v>460</v>
      </c>
      <c r="B78" s="469"/>
      <c r="C78" s="469"/>
      <c r="D78" s="469"/>
      <c r="E78" s="103"/>
    </row>
    <row r="79" spans="1:5" s="2" customFormat="1" x14ac:dyDescent="0.3">
      <c r="A79" s="329"/>
      <c r="B79" s="329"/>
      <c r="C79" s="12"/>
      <c r="D79" s="12"/>
      <c r="E79" s="103"/>
    </row>
    <row r="80" spans="1:5" s="23" customFormat="1" ht="12.75" x14ac:dyDescent="0.2"/>
    <row r="81" spans="1:9" s="2" customFormat="1" x14ac:dyDescent="0.3">
      <c r="A81" s="67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461</v>
      </c>
      <c r="D84" s="12"/>
      <c r="E84"/>
      <c r="F84"/>
      <c r="G84"/>
      <c r="H84"/>
      <c r="I84"/>
    </row>
    <row r="85" spans="1:9" s="2" customFormat="1" x14ac:dyDescent="0.3">
      <c r="A85"/>
      <c r="B85" s="477" t="s">
        <v>462</v>
      </c>
      <c r="C85" s="477"/>
      <c r="D85" s="477"/>
      <c r="E85"/>
      <c r="F85"/>
      <c r="G85"/>
      <c r="H85"/>
      <c r="I85"/>
    </row>
    <row r="86" spans="1:9" customFormat="1" ht="12.75" x14ac:dyDescent="0.2">
      <c r="B86" s="64" t="s">
        <v>463</v>
      </c>
    </row>
    <row r="87" spans="1:9" s="2" customFormat="1" x14ac:dyDescent="0.3">
      <c r="A87" s="11"/>
      <c r="B87" s="477" t="s">
        <v>464</v>
      </c>
      <c r="C87" s="477"/>
      <c r="D87" s="477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J15" sqref="J15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320</v>
      </c>
      <c r="B1" s="75"/>
      <c r="C1" s="466" t="s">
        <v>109</v>
      </c>
      <c r="D1" s="466"/>
      <c r="E1" s="89"/>
    </row>
    <row r="2" spans="1:5" s="6" customFormat="1" x14ac:dyDescent="0.3">
      <c r="A2" s="72" t="s">
        <v>314</v>
      </c>
      <c r="B2" s="75"/>
      <c r="C2" s="464" t="str">
        <f>'ფორმა N1'!L2</f>
        <v>01.01.21-31.12.21</v>
      </c>
      <c r="D2" s="464"/>
      <c r="E2" s="89"/>
    </row>
    <row r="3" spans="1:5" s="6" customFormat="1" x14ac:dyDescent="0.3">
      <c r="A3" s="74" t="s">
        <v>140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02" t="str">
        <f>'ფორმა N1'!A5</f>
        <v>საქართველოს კონსერვატიული პარტია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315</v>
      </c>
      <c r="B10" s="96"/>
      <c r="C10" s="4"/>
      <c r="D10" s="4"/>
      <c r="E10" s="91"/>
    </row>
    <row r="11" spans="1:5" s="10" customFormat="1" x14ac:dyDescent="0.2">
      <c r="A11" s="96" t="s">
        <v>316</v>
      </c>
      <c r="B11" s="96"/>
      <c r="C11" s="4"/>
      <c r="D11" s="4"/>
      <c r="E11" s="92"/>
    </row>
    <row r="12" spans="1:5" s="10" customFormat="1" ht="23.25" customHeight="1" x14ac:dyDescent="0.2">
      <c r="A12" s="96" t="s">
        <v>459</v>
      </c>
      <c r="B12" s="85"/>
      <c r="C12" s="4"/>
      <c r="D12" s="4"/>
      <c r="E12" s="92"/>
    </row>
    <row r="13" spans="1:5" s="10" customFormat="1" ht="22.5" customHeight="1" x14ac:dyDescent="0.2">
      <c r="A13" s="96" t="s">
        <v>459</v>
      </c>
      <c r="B13" s="85"/>
      <c r="C13" s="4"/>
      <c r="D13" s="4"/>
      <c r="E13" s="92"/>
    </row>
    <row r="14" spans="1:5" s="10" customFormat="1" ht="20.25" customHeight="1" x14ac:dyDescent="0.2">
      <c r="A14" s="96" t="s">
        <v>522</v>
      </c>
      <c r="B14" s="85"/>
      <c r="C14" s="4"/>
      <c r="D14" s="4"/>
      <c r="E14" s="92"/>
    </row>
    <row r="15" spans="1:5" s="10" customFormat="1" ht="27.75" customHeight="1" x14ac:dyDescent="0.2">
      <c r="A15" s="96" t="s">
        <v>523</v>
      </c>
      <c r="B15" s="85"/>
      <c r="C15" s="4"/>
      <c r="D15" s="4"/>
      <c r="E15" s="92"/>
    </row>
    <row r="16" spans="1:5" s="10" customFormat="1" ht="14.25" customHeight="1" x14ac:dyDescent="0.2">
      <c r="A16" s="85" t="s">
        <v>459</v>
      </c>
      <c r="B16" s="85"/>
      <c r="C16" s="4"/>
      <c r="D16" s="4"/>
      <c r="E16" s="92"/>
    </row>
    <row r="17" spans="1:5" s="10" customFormat="1" ht="17.25" customHeight="1" x14ac:dyDescent="0.2">
      <c r="A17" s="96" t="s">
        <v>317</v>
      </c>
      <c r="B17" s="85"/>
      <c r="C17" s="4"/>
      <c r="D17" s="4"/>
      <c r="E17" s="92"/>
    </row>
    <row r="18" spans="1:5" s="10" customFormat="1" ht="18" customHeight="1" x14ac:dyDescent="0.2">
      <c r="A18" s="96" t="s">
        <v>318</v>
      </c>
      <c r="B18" s="85"/>
      <c r="C18" s="4"/>
      <c r="D18" s="4"/>
      <c r="E18" s="92"/>
    </row>
    <row r="19" spans="1:5" s="10" customFormat="1" x14ac:dyDescent="0.2">
      <c r="A19" s="85" t="s">
        <v>273</v>
      </c>
      <c r="B19" s="85"/>
      <c r="C19" s="4"/>
      <c r="D19" s="4"/>
      <c r="E19" s="92"/>
    </row>
    <row r="20" spans="1:5" s="10" customFormat="1" x14ac:dyDescent="0.2">
      <c r="A20" s="85" t="s">
        <v>273</v>
      </c>
      <c r="B20" s="85"/>
      <c r="C20" s="4"/>
      <c r="D20" s="4"/>
      <c r="E20" s="92"/>
    </row>
    <row r="21" spans="1:5" s="10" customFormat="1" x14ac:dyDescent="0.2">
      <c r="A21" s="85" t="s">
        <v>273</v>
      </c>
      <c r="B21" s="85"/>
      <c r="C21" s="4"/>
      <c r="D21" s="4"/>
      <c r="E21" s="92"/>
    </row>
    <row r="22" spans="1:5" s="10" customFormat="1" x14ac:dyDescent="0.2">
      <c r="A22" s="85" t="s">
        <v>273</v>
      </c>
      <c r="B22" s="85"/>
      <c r="C22" s="4"/>
      <c r="D22" s="4"/>
      <c r="E22" s="92"/>
    </row>
    <row r="23" spans="1:5" s="10" customFormat="1" x14ac:dyDescent="0.2">
      <c r="A23" s="85" t="s">
        <v>273</v>
      </c>
      <c r="B23" s="85"/>
      <c r="C23" s="4"/>
      <c r="D23" s="4"/>
      <c r="E23" s="92"/>
    </row>
    <row r="24" spans="1:5" s="3" customFormat="1" x14ac:dyDescent="0.2">
      <c r="A24" s="86"/>
      <c r="B24" s="86"/>
      <c r="C24" s="4"/>
      <c r="D24" s="4"/>
      <c r="E24" s="93"/>
    </row>
    <row r="25" spans="1:5" x14ac:dyDescent="0.3">
      <c r="A25" s="97"/>
      <c r="B25" s="97" t="s">
        <v>321</v>
      </c>
      <c r="C25" s="84">
        <f>SUM(C10:C24)</f>
        <v>0</v>
      </c>
      <c r="D25" s="84">
        <f>SUM(D10:D24)</f>
        <v>0</v>
      </c>
      <c r="E25" s="94"/>
    </row>
    <row r="26" spans="1:5" x14ac:dyDescent="0.3">
      <c r="A26" s="44"/>
      <c r="B26" s="44"/>
    </row>
    <row r="27" spans="1:5" x14ac:dyDescent="0.3">
      <c r="A27" s="2" t="s">
        <v>400</v>
      </c>
      <c r="E27" s="5"/>
    </row>
    <row r="28" spans="1:5" x14ac:dyDescent="0.3">
      <c r="A28" s="2" t="s">
        <v>396</v>
      </c>
    </row>
    <row r="29" spans="1:5" x14ac:dyDescent="0.3">
      <c r="A29" s="196" t="s">
        <v>397</v>
      </c>
    </row>
    <row r="30" spans="1:5" x14ac:dyDescent="0.3">
      <c r="A30" s="196"/>
    </row>
    <row r="31" spans="1:5" x14ac:dyDescent="0.3">
      <c r="A31" s="196" t="s">
        <v>338</v>
      </c>
    </row>
    <row r="32" spans="1:5" s="23" customFormat="1" ht="12.75" x14ac:dyDescent="0.2"/>
    <row r="33" spans="1:9" x14ac:dyDescent="0.3">
      <c r="A33" s="67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7"/>
      <c r="B36" s="67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4"/>
      <c r="B38" s="64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L23" sqref="L23"/>
    </sheetView>
  </sheetViews>
  <sheetFormatPr defaultRowHeight="12.75" x14ac:dyDescent="0.2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 x14ac:dyDescent="0.3">
      <c r="A1" s="72" t="s">
        <v>435</v>
      </c>
      <c r="B1" s="72"/>
      <c r="C1" s="75"/>
      <c r="D1" s="75"/>
      <c r="E1" s="75"/>
      <c r="F1" s="75"/>
      <c r="G1" s="259"/>
      <c r="H1" s="259"/>
      <c r="I1" s="466" t="s">
        <v>109</v>
      </c>
      <c r="J1" s="466"/>
    </row>
    <row r="2" spans="1:10" ht="15" x14ac:dyDescent="0.3">
      <c r="A2" s="74" t="s">
        <v>140</v>
      </c>
      <c r="B2" s="72"/>
      <c r="C2" s="75"/>
      <c r="D2" s="75"/>
      <c r="E2" s="75"/>
      <c r="F2" s="75"/>
      <c r="G2" s="259"/>
      <c r="H2" s="259"/>
      <c r="I2" s="464" t="str">
        <f>'ფორმა N1'!L2</f>
        <v>01.01.21-31.12.21</v>
      </c>
      <c r="J2" s="464"/>
    </row>
    <row r="3" spans="1:10" ht="15" x14ac:dyDescent="0.3">
      <c r="A3" s="74"/>
      <c r="B3" s="74"/>
      <c r="C3" s="72"/>
      <c r="D3" s="72"/>
      <c r="E3" s="72"/>
      <c r="F3" s="72"/>
      <c r="G3" s="259"/>
      <c r="H3" s="259"/>
      <c r="I3" s="259"/>
    </row>
    <row r="4" spans="1:10" ht="15" x14ac:dyDescent="0.3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02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58"/>
      <c r="B7" s="258"/>
      <c r="C7" s="258"/>
      <c r="D7" s="258"/>
      <c r="E7" s="258"/>
      <c r="F7" s="258"/>
      <c r="G7" s="76"/>
      <c r="H7" s="76"/>
      <c r="I7" s="76"/>
    </row>
    <row r="8" spans="1:10" ht="45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12" t="s">
        <v>334</v>
      </c>
    </row>
    <row r="9" spans="1:10" ht="15" x14ac:dyDescent="0.2">
      <c r="A9" s="96">
        <v>1</v>
      </c>
      <c r="B9" s="96"/>
      <c r="C9" s="96"/>
      <c r="D9" s="96"/>
      <c r="E9" s="96"/>
      <c r="F9" s="96"/>
      <c r="G9" s="4"/>
      <c r="H9" s="4"/>
      <c r="I9" s="4"/>
      <c r="J9" s="212" t="s">
        <v>0</v>
      </c>
    </row>
    <row r="10" spans="1:10" ht="15" x14ac:dyDescent="0.2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 x14ac:dyDescent="0.2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 x14ac:dyDescent="0.2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 x14ac:dyDescent="0.2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2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 x14ac:dyDescent="0.2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 x14ac:dyDescent="0.2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 x14ac:dyDescent="0.2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 x14ac:dyDescent="0.2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 x14ac:dyDescent="0.2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 x14ac:dyDescent="0.2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 x14ac:dyDescent="0.2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 x14ac:dyDescent="0.2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 x14ac:dyDescent="0.2">
      <c r="A24" s="85" t="s">
        <v>271</v>
      </c>
      <c r="B24" s="85"/>
      <c r="C24" s="85"/>
      <c r="D24" s="85"/>
      <c r="E24" s="85"/>
      <c r="F24" s="96"/>
      <c r="G24" s="4"/>
      <c r="H24" s="4"/>
      <c r="I24" s="4"/>
    </row>
    <row r="25" spans="1:9" ht="15" x14ac:dyDescent="0.3">
      <c r="A25" s="85"/>
      <c r="B25" s="97"/>
      <c r="C25" s="97"/>
      <c r="D25" s="97"/>
      <c r="E25" s="97"/>
      <c r="F25" s="85" t="s">
        <v>421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 x14ac:dyDescent="0.3">
      <c r="A26" s="210"/>
      <c r="B26" s="210"/>
      <c r="C26" s="210"/>
      <c r="D26" s="210"/>
      <c r="E26" s="210"/>
      <c r="F26" s="210"/>
      <c r="G26" s="210"/>
      <c r="H26" s="179"/>
      <c r="I26" s="179"/>
    </row>
    <row r="27" spans="1:9" ht="15" x14ac:dyDescent="0.3">
      <c r="A27" s="211" t="s">
        <v>436</v>
      </c>
      <c r="B27" s="211"/>
      <c r="C27" s="210"/>
      <c r="D27" s="210"/>
      <c r="E27" s="210"/>
      <c r="F27" s="210"/>
      <c r="G27" s="210"/>
      <c r="H27" s="179"/>
      <c r="I27" s="179"/>
    </row>
    <row r="28" spans="1:9" ht="15" x14ac:dyDescent="0.3">
      <c r="A28" s="211"/>
      <c r="B28" s="211"/>
      <c r="C28" s="210"/>
      <c r="D28" s="210"/>
      <c r="E28" s="210"/>
      <c r="F28" s="210"/>
      <c r="G28" s="210"/>
      <c r="H28" s="179"/>
      <c r="I28" s="179"/>
    </row>
    <row r="29" spans="1:9" ht="15" x14ac:dyDescent="0.3">
      <c r="A29" s="211"/>
      <c r="B29" s="211"/>
      <c r="C29" s="179"/>
      <c r="D29" s="179"/>
      <c r="E29" s="179"/>
      <c r="F29" s="179"/>
      <c r="G29" s="179"/>
      <c r="H29" s="179"/>
      <c r="I29" s="179"/>
    </row>
    <row r="30" spans="1:9" ht="15" x14ac:dyDescent="0.3">
      <c r="A30" s="211"/>
      <c r="B30" s="211"/>
      <c r="C30" s="179"/>
      <c r="D30" s="179"/>
      <c r="E30" s="179"/>
      <c r="F30" s="179"/>
      <c r="G30" s="179"/>
      <c r="H30" s="179"/>
      <c r="I30" s="179"/>
    </row>
    <row r="31" spans="1:9" x14ac:dyDescent="0.2">
      <c r="A31" s="207"/>
      <c r="B31" s="207"/>
      <c r="C31" s="207"/>
      <c r="D31" s="207"/>
      <c r="E31" s="207"/>
      <c r="F31" s="207"/>
      <c r="G31" s="207"/>
      <c r="H31" s="207"/>
      <c r="I31" s="207"/>
    </row>
    <row r="32" spans="1:9" ht="15" x14ac:dyDescent="0.3">
      <c r="A32" s="185" t="s">
        <v>107</v>
      </c>
      <c r="B32" s="185"/>
      <c r="C32" s="179"/>
      <c r="D32" s="179"/>
      <c r="E32" s="179"/>
      <c r="F32" s="179"/>
      <c r="G32" s="179"/>
      <c r="H32" s="179"/>
      <c r="I32" s="179"/>
    </row>
    <row r="33" spans="1:9" ht="15" x14ac:dyDescent="0.3">
      <c r="A33" s="179"/>
      <c r="B33" s="179"/>
      <c r="C33" s="179"/>
      <c r="D33" s="179"/>
      <c r="E33" s="179"/>
      <c r="F33" s="179"/>
      <c r="G33" s="179"/>
      <c r="H33" s="179"/>
      <c r="I33" s="179"/>
    </row>
    <row r="34" spans="1:9" ht="15" x14ac:dyDescent="0.3">
      <c r="A34" s="179"/>
      <c r="B34" s="179"/>
      <c r="C34" s="179"/>
      <c r="D34" s="179"/>
      <c r="E34" s="183"/>
      <c r="F34" s="183"/>
      <c r="G34" s="183"/>
      <c r="H34" s="179"/>
      <c r="I34" s="179"/>
    </row>
    <row r="35" spans="1:9" ht="15" x14ac:dyDescent="0.3">
      <c r="A35" s="185"/>
      <c r="B35" s="185"/>
      <c r="C35" s="185" t="s">
        <v>375</v>
      </c>
      <c r="D35" s="185"/>
      <c r="E35" s="185"/>
      <c r="F35" s="185"/>
      <c r="G35" s="185"/>
      <c r="H35" s="179"/>
      <c r="I35" s="179"/>
    </row>
    <row r="36" spans="1:9" ht="15" x14ac:dyDescent="0.3">
      <c r="A36" s="179"/>
      <c r="B36" s="179"/>
      <c r="C36" s="179" t="s">
        <v>374</v>
      </c>
      <c r="D36" s="179"/>
      <c r="E36" s="179"/>
      <c r="F36" s="179"/>
      <c r="G36" s="179"/>
      <c r="H36" s="179"/>
      <c r="I36" s="179"/>
    </row>
    <row r="37" spans="1:9" x14ac:dyDescent="0.2">
      <c r="A37" s="187"/>
      <c r="B37" s="187"/>
      <c r="C37" s="187" t="s">
        <v>139</v>
      </c>
      <c r="D37" s="187"/>
      <c r="E37" s="187"/>
      <c r="F37" s="187"/>
      <c r="G37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view="pageBreakPreview" zoomScale="80" zoomScaleSheetLayoutView="80" workbookViewId="0">
      <selection activeCell="N20" sqref="N20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437</v>
      </c>
      <c r="B1" s="75"/>
      <c r="C1" s="75"/>
      <c r="D1" s="75"/>
      <c r="E1" s="75"/>
      <c r="F1" s="75"/>
      <c r="G1" s="466" t="s">
        <v>109</v>
      </c>
      <c r="H1" s="466"/>
      <c r="I1" s="334"/>
    </row>
    <row r="2" spans="1:9" ht="15" x14ac:dyDescent="0.3">
      <c r="A2" s="74" t="s">
        <v>140</v>
      </c>
      <c r="B2" s="75"/>
      <c r="C2" s="75"/>
      <c r="D2" s="75"/>
      <c r="E2" s="75"/>
      <c r="F2" s="75"/>
      <c r="G2" s="464" t="str">
        <f>'ფორმა N1'!L2</f>
        <v>01.01.21-31.12.21</v>
      </c>
      <c r="H2" s="464"/>
      <c r="I2" s="74"/>
    </row>
    <row r="3" spans="1:9" ht="15" x14ac:dyDescent="0.3">
      <c r="A3" s="74"/>
      <c r="B3" s="74"/>
      <c r="C3" s="74"/>
      <c r="D3" s="74"/>
      <c r="E3" s="74"/>
      <c r="F3" s="74"/>
      <c r="G3" s="259"/>
      <c r="H3" s="259"/>
      <c r="I3" s="334"/>
    </row>
    <row r="4" spans="1:9" ht="15" x14ac:dyDescent="0.3">
      <c r="A4" s="75" t="s">
        <v>269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02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58"/>
      <c r="B7" s="258"/>
      <c r="C7" s="258"/>
      <c r="D7" s="258"/>
      <c r="E7" s="258"/>
      <c r="F7" s="258"/>
      <c r="G7" s="76"/>
      <c r="H7" s="76"/>
      <c r="I7" s="334"/>
    </row>
    <row r="8" spans="1:9" ht="45" x14ac:dyDescent="0.2">
      <c r="A8" s="330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15" x14ac:dyDescent="0.2">
      <c r="A9" s="330"/>
      <c r="B9" s="332"/>
      <c r="C9" s="96"/>
      <c r="D9" s="96"/>
      <c r="E9" s="96"/>
      <c r="F9" s="96"/>
      <c r="G9" s="96"/>
      <c r="H9" s="4"/>
      <c r="I9" s="4"/>
    </row>
    <row r="10" spans="1:9" ht="15" x14ac:dyDescent="0.2">
      <c r="A10" s="330"/>
      <c r="B10" s="332"/>
      <c r="C10" s="96"/>
      <c r="D10" s="96"/>
      <c r="E10" s="96"/>
      <c r="F10" s="96"/>
      <c r="G10" s="96"/>
      <c r="H10" s="4"/>
      <c r="I10" s="4"/>
    </row>
    <row r="11" spans="1:9" ht="15" x14ac:dyDescent="0.2">
      <c r="A11" s="331"/>
      <c r="B11" s="332"/>
      <c r="C11" s="96"/>
      <c r="D11" s="96"/>
      <c r="E11" s="96"/>
      <c r="F11" s="96"/>
      <c r="G11" s="96"/>
      <c r="H11" s="4"/>
      <c r="I11" s="4"/>
    </row>
    <row r="12" spans="1:9" ht="15" x14ac:dyDescent="0.2">
      <c r="A12" s="331"/>
      <c r="B12" s="332"/>
      <c r="C12" s="85"/>
      <c r="D12" s="85"/>
      <c r="E12" s="85"/>
      <c r="F12" s="85"/>
      <c r="G12" s="85"/>
      <c r="H12" s="4"/>
      <c r="I12" s="4"/>
    </row>
    <row r="13" spans="1:9" ht="15" x14ac:dyDescent="0.2">
      <c r="A13" s="331"/>
      <c r="B13" s="332"/>
      <c r="C13" s="85"/>
      <c r="D13" s="85"/>
      <c r="E13" s="85"/>
      <c r="F13" s="85"/>
      <c r="G13" s="85"/>
      <c r="H13" s="4"/>
      <c r="I13" s="4"/>
    </row>
    <row r="14" spans="1:9" ht="15" x14ac:dyDescent="0.2">
      <c r="A14" s="331"/>
      <c r="B14" s="332"/>
      <c r="C14" s="85"/>
      <c r="D14" s="85"/>
      <c r="E14" s="85"/>
      <c r="F14" s="85"/>
      <c r="G14" s="85"/>
      <c r="H14" s="4"/>
      <c r="I14" s="4"/>
    </row>
    <row r="15" spans="1:9" ht="15" x14ac:dyDescent="0.2">
      <c r="A15" s="331"/>
      <c r="B15" s="332"/>
      <c r="C15" s="85"/>
      <c r="D15" s="85"/>
      <c r="E15" s="85"/>
      <c r="F15" s="85"/>
      <c r="G15" s="85"/>
      <c r="H15" s="4"/>
      <c r="I15" s="4"/>
    </row>
    <row r="16" spans="1:9" ht="15" x14ac:dyDescent="0.2">
      <c r="A16" s="331"/>
      <c r="B16" s="332"/>
      <c r="C16" s="85"/>
      <c r="D16" s="85"/>
      <c r="E16" s="85"/>
      <c r="F16" s="85"/>
      <c r="G16" s="85"/>
      <c r="H16" s="4"/>
      <c r="I16" s="4"/>
    </row>
    <row r="17" spans="1:9" ht="15" x14ac:dyDescent="0.2">
      <c r="A17" s="331"/>
      <c r="B17" s="332"/>
      <c r="C17" s="85"/>
      <c r="D17" s="85"/>
      <c r="E17" s="85"/>
      <c r="F17" s="85"/>
      <c r="G17" s="85"/>
      <c r="H17" s="4"/>
      <c r="I17" s="4"/>
    </row>
    <row r="18" spans="1:9" ht="15" x14ac:dyDescent="0.2">
      <c r="A18" s="331"/>
      <c r="B18" s="332"/>
      <c r="C18" s="85"/>
      <c r="D18" s="85"/>
      <c r="E18" s="85"/>
      <c r="F18" s="85"/>
      <c r="G18" s="85"/>
      <c r="H18" s="4"/>
      <c r="I18" s="4"/>
    </row>
    <row r="19" spans="1:9" ht="15" x14ac:dyDescent="0.3">
      <c r="A19" s="331"/>
      <c r="B19" s="333"/>
      <c r="C19" s="97"/>
      <c r="D19" s="97"/>
      <c r="E19" s="97"/>
      <c r="F19" s="97"/>
      <c r="G19" s="97" t="s">
        <v>325</v>
      </c>
      <c r="H19" s="84">
        <f>SUM(H9:H18)</f>
        <v>0</v>
      </c>
      <c r="I19" s="84">
        <f>SUM(I9:I18)</f>
        <v>0</v>
      </c>
    </row>
    <row r="20" spans="1:9" ht="15" x14ac:dyDescent="0.3">
      <c r="A20" s="44"/>
      <c r="B20" s="44"/>
      <c r="C20" s="44"/>
      <c r="D20" s="44"/>
      <c r="E20" s="44"/>
      <c r="F20" s="44"/>
      <c r="G20" s="2"/>
      <c r="H20" s="2"/>
    </row>
    <row r="21" spans="1:9" ht="15" x14ac:dyDescent="0.3">
      <c r="A21" s="196" t="s">
        <v>438</v>
      </c>
      <c r="B21" s="44"/>
      <c r="C21" s="44"/>
      <c r="D21" s="44"/>
      <c r="E21" s="44"/>
      <c r="F21" s="44"/>
      <c r="G21" s="2"/>
      <c r="H21" s="2"/>
    </row>
    <row r="22" spans="1:9" ht="15" x14ac:dyDescent="0.3">
      <c r="A22" s="196"/>
      <c r="B22" s="44"/>
      <c r="C22" s="44"/>
      <c r="D22" s="44"/>
      <c r="E22" s="44"/>
      <c r="F22" s="44"/>
      <c r="G22" s="2"/>
      <c r="H22" s="2"/>
    </row>
    <row r="23" spans="1:9" ht="15" x14ac:dyDescent="0.3">
      <c r="A23" s="196"/>
      <c r="B23" s="2"/>
      <c r="C23" s="2"/>
      <c r="D23" s="2"/>
      <c r="E23" s="2"/>
      <c r="F23" s="2"/>
      <c r="G23" s="2"/>
      <c r="H23" s="2"/>
    </row>
    <row r="24" spans="1:9" ht="15" x14ac:dyDescent="0.3">
      <c r="A24" s="196"/>
      <c r="B24" s="2"/>
      <c r="C24" s="2"/>
      <c r="D24" s="2"/>
      <c r="E24" s="2"/>
      <c r="F24" s="2"/>
      <c r="G24" s="2"/>
      <c r="H24" s="2"/>
    </row>
    <row r="25" spans="1:9" x14ac:dyDescent="0.2">
      <c r="A25" s="23"/>
      <c r="B25" s="23"/>
      <c r="C25" s="23"/>
      <c r="D25" s="23"/>
      <c r="E25" s="23"/>
      <c r="F25" s="23"/>
      <c r="G25" s="23"/>
      <c r="H25" s="23"/>
    </row>
    <row r="26" spans="1:9" ht="15" x14ac:dyDescent="0.3">
      <c r="A26" s="67" t="s">
        <v>107</v>
      </c>
      <c r="B26" s="2"/>
      <c r="C26" s="2"/>
      <c r="D26" s="2"/>
      <c r="E26" s="2"/>
      <c r="F26" s="2"/>
      <c r="G26" s="2"/>
      <c r="H26" s="2"/>
    </row>
    <row r="27" spans="1:9" ht="15" x14ac:dyDescent="0.3">
      <c r="A27" s="2"/>
      <c r="B27" s="2"/>
      <c r="C27" s="2"/>
      <c r="D27" s="2"/>
      <c r="E27" s="2"/>
      <c r="F27" s="2"/>
      <c r="G27" s="2"/>
      <c r="H27" s="2"/>
    </row>
    <row r="28" spans="1:9" ht="15" x14ac:dyDescent="0.3">
      <c r="A28" s="2"/>
      <c r="B28" s="2"/>
      <c r="C28" s="2"/>
      <c r="D28" s="2"/>
      <c r="E28" s="2"/>
      <c r="F28" s="2"/>
      <c r="G28" s="2"/>
      <c r="H28" s="12"/>
    </row>
    <row r="29" spans="1:9" ht="15" x14ac:dyDescent="0.3">
      <c r="A29" s="67"/>
      <c r="B29" s="67" t="s">
        <v>266</v>
      </c>
      <c r="C29" s="67"/>
      <c r="D29" s="67"/>
      <c r="E29" s="67"/>
      <c r="F29" s="67"/>
      <c r="G29" s="2"/>
      <c r="H29" s="12"/>
    </row>
    <row r="30" spans="1:9" ht="15" x14ac:dyDescent="0.3">
      <c r="A30" s="2"/>
      <c r="B30" s="2" t="s">
        <v>265</v>
      </c>
      <c r="C30" s="2"/>
      <c r="D30" s="2"/>
      <c r="E30" s="2"/>
      <c r="F30" s="2"/>
      <c r="G30" s="2"/>
      <c r="H30" s="12"/>
    </row>
    <row r="31" spans="1:9" x14ac:dyDescent="0.2">
      <c r="A31" s="64"/>
      <c r="B31" s="64" t="s">
        <v>139</v>
      </c>
      <c r="C31" s="64"/>
      <c r="D31" s="64"/>
      <c r="E31" s="64"/>
      <c r="F31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zoomScale="80" zoomScaleSheetLayoutView="80" workbookViewId="0">
      <selection activeCell="N17" sqref="N17"/>
    </sheetView>
  </sheetViews>
  <sheetFormatPr defaultRowHeight="12.75" x14ac:dyDescent="0.2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 x14ac:dyDescent="0.3">
      <c r="A1" s="72" t="s">
        <v>439</v>
      </c>
      <c r="B1" s="72"/>
      <c r="C1" s="75"/>
      <c r="D1" s="75"/>
      <c r="E1" s="75"/>
      <c r="F1" s="75"/>
      <c r="G1" s="466" t="s">
        <v>109</v>
      </c>
      <c r="H1" s="466"/>
    </row>
    <row r="2" spans="1:10" ht="15" x14ac:dyDescent="0.3">
      <c r="A2" s="74" t="s">
        <v>140</v>
      </c>
      <c r="B2" s="72"/>
      <c r="C2" s="75"/>
      <c r="D2" s="75"/>
      <c r="E2" s="75"/>
      <c r="F2" s="75"/>
      <c r="G2" s="464" t="str">
        <f>'ფორმა N1'!L2</f>
        <v>01.01.21-31.12.21</v>
      </c>
      <c r="H2" s="464"/>
    </row>
    <row r="3" spans="1:10" ht="15" x14ac:dyDescent="0.3">
      <c r="A3" s="74"/>
      <c r="B3" s="74"/>
      <c r="C3" s="74"/>
      <c r="D3" s="74"/>
      <c r="E3" s="74"/>
      <c r="F3" s="74"/>
      <c r="G3" s="259"/>
      <c r="H3" s="259"/>
    </row>
    <row r="4" spans="1:10" ht="15" x14ac:dyDescent="0.3">
      <c r="A4" s="75" t="s">
        <v>269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02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58"/>
      <c r="B7" s="258"/>
      <c r="C7" s="258"/>
      <c r="D7" s="258"/>
      <c r="E7" s="258"/>
      <c r="F7" s="258"/>
      <c r="G7" s="76"/>
      <c r="H7" s="76"/>
    </row>
    <row r="8" spans="1:10" ht="30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2" t="s">
        <v>334</v>
      </c>
    </row>
    <row r="9" spans="1:10" ht="15" x14ac:dyDescent="0.2">
      <c r="A9" s="96"/>
      <c r="B9" s="96"/>
      <c r="C9" s="96"/>
      <c r="D9" s="439"/>
      <c r="E9" s="96"/>
      <c r="F9" s="96"/>
      <c r="G9" s="4"/>
      <c r="H9" s="4"/>
      <c r="J9" s="212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9" ht="15" x14ac:dyDescent="0.2">
      <c r="A17" s="85"/>
      <c r="B17" s="85"/>
      <c r="C17" s="85"/>
      <c r="D17" s="85"/>
      <c r="E17" s="85"/>
      <c r="F17" s="85"/>
      <c r="G17" s="4"/>
      <c r="H17" s="4"/>
    </row>
    <row r="18" spans="1:9" ht="15" x14ac:dyDescent="0.2">
      <c r="A18" s="85"/>
      <c r="B18" s="85"/>
      <c r="C18" s="85"/>
      <c r="D18" s="85"/>
      <c r="E18" s="85"/>
      <c r="F18" s="85"/>
      <c r="G18" s="4"/>
      <c r="H18" s="4"/>
    </row>
    <row r="19" spans="1:9" ht="15" x14ac:dyDescent="0.2">
      <c r="A19" s="85"/>
      <c r="B19" s="85"/>
      <c r="C19" s="85"/>
      <c r="D19" s="85"/>
      <c r="E19" s="85"/>
      <c r="F19" s="85"/>
      <c r="G19" s="4"/>
      <c r="H19" s="4"/>
    </row>
    <row r="20" spans="1:9" ht="15" x14ac:dyDescent="0.2">
      <c r="A20" s="85"/>
      <c r="B20" s="85"/>
      <c r="C20" s="85"/>
      <c r="D20" s="85"/>
      <c r="E20" s="85"/>
      <c r="F20" s="85"/>
      <c r="G20" s="4"/>
      <c r="H20" s="4"/>
    </row>
    <row r="21" spans="1:9" ht="15" x14ac:dyDescent="0.3">
      <c r="A21" s="85"/>
      <c r="B21" s="97"/>
      <c r="C21" s="97"/>
      <c r="D21" s="97"/>
      <c r="E21" s="97"/>
      <c r="F21" s="97" t="s">
        <v>333</v>
      </c>
      <c r="G21" s="84">
        <f>SUM(G9:G20)</f>
        <v>0</v>
      </c>
      <c r="H21" s="84">
        <f>SUM(H9:H20)</f>
        <v>0</v>
      </c>
    </row>
    <row r="22" spans="1:9" ht="15" x14ac:dyDescent="0.3">
      <c r="A22" s="210"/>
      <c r="B22" s="210"/>
      <c r="C22" s="210"/>
      <c r="D22" s="210"/>
      <c r="E22" s="210"/>
      <c r="F22" s="210"/>
      <c r="G22" s="210"/>
      <c r="H22" s="179"/>
      <c r="I22" s="179"/>
    </row>
    <row r="23" spans="1:9" ht="15" x14ac:dyDescent="0.3">
      <c r="A23" s="211" t="s">
        <v>440</v>
      </c>
      <c r="B23" s="211"/>
      <c r="C23" s="210"/>
      <c r="D23" s="210"/>
      <c r="E23" s="210"/>
      <c r="F23" s="210"/>
      <c r="G23" s="210"/>
      <c r="H23" s="179"/>
      <c r="I23" s="179"/>
    </row>
    <row r="24" spans="1:9" ht="15" x14ac:dyDescent="0.3">
      <c r="A24" s="211"/>
      <c r="B24" s="211"/>
      <c r="C24" s="210"/>
      <c r="D24" s="210"/>
      <c r="E24" s="210"/>
      <c r="F24" s="210"/>
      <c r="G24" s="210"/>
      <c r="H24" s="179"/>
      <c r="I24" s="179"/>
    </row>
    <row r="25" spans="1:9" ht="15" x14ac:dyDescent="0.3">
      <c r="A25" s="211"/>
      <c r="B25" s="211"/>
      <c r="C25" s="179"/>
      <c r="D25" s="179"/>
      <c r="E25" s="179"/>
      <c r="F25" s="179"/>
      <c r="G25" s="179"/>
      <c r="H25" s="179"/>
      <c r="I25" s="179"/>
    </row>
    <row r="26" spans="1:9" ht="15" x14ac:dyDescent="0.3">
      <c r="A26" s="211"/>
      <c r="B26" s="211"/>
      <c r="C26" s="179"/>
      <c r="D26" s="179"/>
      <c r="E26" s="179"/>
      <c r="F26" s="179"/>
      <c r="G26" s="179"/>
      <c r="H26" s="179"/>
      <c r="I26" s="179"/>
    </row>
    <row r="27" spans="1:9" x14ac:dyDescent="0.2">
      <c r="A27" s="207"/>
      <c r="B27" s="207"/>
      <c r="C27" s="207"/>
      <c r="D27" s="207"/>
      <c r="E27" s="207"/>
      <c r="F27" s="207"/>
      <c r="G27" s="207"/>
      <c r="H27" s="207"/>
      <c r="I27" s="207"/>
    </row>
    <row r="28" spans="1:9" ht="15" x14ac:dyDescent="0.3">
      <c r="A28" s="185" t="s">
        <v>107</v>
      </c>
      <c r="B28" s="185"/>
      <c r="C28" s="179"/>
      <c r="D28" s="179"/>
      <c r="E28" s="179"/>
      <c r="F28" s="179"/>
      <c r="G28" s="179"/>
      <c r="H28" s="179"/>
      <c r="I28" s="179"/>
    </row>
    <row r="29" spans="1:9" ht="15" x14ac:dyDescent="0.3">
      <c r="A29" s="179"/>
      <c r="B29" s="179"/>
      <c r="C29" s="179"/>
      <c r="D29" s="179"/>
      <c r="E29" s="179"/>
      <c r="F29" s="179"/>
      <c r="G29" s="179"/>
      <c r="H29" s="179"/>
      <c r="I29" s="179"/>
    </row>
    <row r="30" spans="1:9" ht="15" x14ac:dyDescent="0.3">
      <c r="A30" s="179"/>
      <c r="B30" s="179"/>
      <c r="C30" s="179"/>
      <c r="D30" s="179"/>
      <c r="E30" s="179"/>
      <c r="F30" s="179"/>
      <c r="G30" s="179"/>
      <c r="H30" s="179"/>
      <c r="I30" s="186"/>
    </row>
    <row r="31" spans="1:9" ht="15" x14ac:dyDescent="0.3">
      <c r="A31" s="185"/>
      <c r="B31" s="185"/>
      <c r="C31" s="185" t="s">
        <v>399</v>
      </c>
      <c r="D31" s="185"/>
      <c r="E31" s="210"/>
      <c r="F31" s="185"/>
      <c r="G31" s="185"/>
      <c r="H31" s="179"/>
      <c r="I31" s="186"/>
    </row>
    <row r="32" spans="1:9" ht="15" x14ac:dyDescent="0.3">
      <c r="A32" s="179"/>
      <c r="B32" s="179"/>
      <c r="C32" s="179" t="s">
        <v>265</v>
      </c>
      <c r="D32" s="179"/>
      <c r="E32" s="179"/>
      <c r="F32" s="179"/>
      <c r="G32" s="179"/>
      <c r="H32" s="179"/>
      <c r="I32" s="186"/>
    </row>
    <row r="33" spans="1:7" x14ac:dyDescent="0.2">
      <c r="A33" s="187"/>
      <c r="B33" s="187"/>
      <c r="C33" s="187" t="s">
        <v>139</v>
      </c>
      <c r="D33" s="187"/>
      <c r="E33" s="187"/>
      <c r="F33" s="187"/>
      <c r="G33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5"/>
  <sheetViews>
    <sheetView view="pageBreakPreview" zoomScale="80" zoomScaleSheetLayoutView="80" workbookViewId="0">
      <selection activeCell="M27" sqref="M27"/>
    </sheetView>
  </sheetViews>
  <sheetFormatPr defaultRowHeight="12.75" x14ac:dyDescent="0.2"/>
  <cols>
    <col min="1" max="1" width="5.42578125" style="180" customWidth="1"/>
    <col min="2" max="2" width="20.28515625" style="180" bestFit="1" customWidth="1"/>
    <col min="3" max="3" width="20.85546875" style="180" bestFit="1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 x14ac:dyDescent="0.3">
      <c r="A2" s="471" t="s">
        <v>441</v>
      </c>
      <c r="B2" s="471"/>
      <c r="C2" s="471"/>
      <c r="D2" s="471"/>
      <c r="E2" s="471"/>
      <c r="F2" s="321"/>
      <c r="G2" s="75"/>
      <c r="H2" s="75"/>
      <c r="I2" s="75"/>
      <c r="J2" s="75"/>
      <c r="K2" s="259"/>
      <c r="L2" s="260"/>
      <c r="M2" s="260" t="s">
        <v>109</v>
      </c>
    </row>
    <row r="3" spans="1:13" ht="15" x14ac:dyDescent="0.3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59"/>
      <c r="L3" s="464" t="str">
        <f>'ფორმა N1'!L2</f>
        <v>01.01.21-31.12.21</v>
      </c>
      <c r="M3" s="464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59"/>
      <c r="L4" s="259"/>
      <c r="M4" s="259"/>
    </row>
    <row r="5" spans="1:13" ht="15" x14ac:dyDescent="0.3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02" t="str">
        <f>'ფორმა N1'!A5</f>
        <v>საქართველოს კონსერვატიული პარტია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58"/>
      <c r="B8" s="348"/>
      <c r="C8" s="258"/>
      <c r="D8" s="258"/>
      <c r="E8" s="258"/>
      <c r="F8" s="258"/>
      <c r="G8" s="258"/>
      <c r="H8" s="258"/>
      <c r="I8" s="258"/>
      <c r="J8" s="258"/>
      <c r="K8" s="76"/>
      <c r="L8" s="76"/>
      <c r="M8" s="76"/>
    </row>
    <row r="9" spans="1:13" ht="45" x14ac:dyDescent="0.2">
      <c r="A9" s="88" t="s">
        <v>64</v>
      </c>
      <c r="B9" s="88" t="s">
        <v>477</v>
      </c>
      <c r="C9" s="88" t="s">
        <v>442</v>
      </c>
      <c r="D9" s="88" t="s">
        <v>443</v>
      </c>
      <c r="E9" s="88" t="s">
        <v>444</v>
      </c>
      <c r="F9" s="88" t="s">
        <v>445</v>
      </c>
      <c r="G9" s="88" t="s">
        <v>446</v>
      </c>
      <c r="H9" s="88" t="s">
        <v>447</v>
      </c>
      <c r="I9" s="88" t="s">
        <v>448</v>
      </c>
      <c r="J9" s="88" t="s">
        <v>449</v>
      </c>
      <c r="K9" s="88" t="s">
        <v>450</v>
      </c>
      <c r="L9" s="88" t="s">
        <v>451</v>
      </c>
      <c r="M9" s="88" t="s">
        <v>311</v>
      </c>
    </row>
    <row r="10" spans="1:13" ht="15" x14ac:dyDescent="0.2">
      <c r="A10" s="96"/>
      <c r="B10" s="433"/>
      <c r="C10" s="322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 x14ac:dyDescent="0.2">
      <c r="A11" s="96"/>
      <c r="B11" s="433"/>
      <c r="C11" s="322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 x14ac:dyDescent="0.2">
      <c r="A12" s="96"/>
      <c r="B12" s="433"/>
      <c r="C12" s="322"/>
      <c r="D12" s="85"/>
      <c r="E12" s="85"/>
      <c r="F12" s="96"/>
      <c r="G12" s="85"/>
      <c r="H12" s="85"/>
      <c r="I12" s="85"/>
      <c r="J12" s="85"/>
      <c r="K12" s="4"/>
      <c r="L12" s="4"/>
      <c r="M12" s="85"/>
    </row>
    <row r="13" spans="1:13" ht="15" x14ac:dyDescent="0.2">
      <c r="A13" s="96"/>
      <c r="B13" s="355"/>
      <c r="C13" s="322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 x14ac:dyDescent="0.2">
      <c r="A14" s="96"/>
      <c r="B14" s="355"/>
      <c r="C14" s="322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 x14ac:dyDescent="0.2">
      <c r="A15" s="96"/>
      <c r="B15" s="355"/>
      <c r="C15" s="322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 x14ac:dyDescent="0.2">
      <c r="A16" s="96"/>
      <c r="B16" s="355"/>
      <c r="C16" s="322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 x14ac:dyDescent="0.2">
      <c r="A17" s="96"/>
      <c r="B17" s="355"/>
      <c r="C17" s="322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 x14ac:dyDescent="0.2">
      <c r="A18" s="96"/>
      <c r="B18" s="355"/>
      <c r="C18" s="322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 x14ac:dyDescent="0.2">
      <c r="A19" s="96"/>
      <c r="B19" s="355"/>
      <c r="C19" s="322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 x14ac:dyDescent="0.2">
      <c r="A20" s="96"/>
      <c r="B20" s="355"/>
      <c r="C20" s="322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 x14ac:dyDescent="0.2">
      <c r="A21" s="85"/>
      <c r="B21" s="356"/>
      <c r="C21" s="322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 x14ac:dyDescent="0.3">
      <c r="A22" s="85"/>
      <c r="B22" s="356"/>
      <c r="C22" s="322"/>
      <c r="D22" s="97"/>
      <c r="E22" s="97"/>
      <c r="F22" s="97"/>
      <c r="G22" s="97"/>
      <c r="H22" s="85"/>
      <c r="I22" s="85"/>
      <c r="J22" s="85"/>
      <c r="K22" s="85"/>
      <c r="L22" s="84"/>
      <c r="M22" s="85"/>
    </row>
    <row r="23" spans="1:13" ht="15" x14ac:dyDescent="0.3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179"/>
    </row>
    <row r="24" spans="1:13" ht="15" x14ac:dyDescent="0.3">
      <c r="A24" s="211" t="s">
        <v>453</v>
      </c>
      <c r="B24" s="211"/>
      <c r="C24" s="211"/>
      <c r="D24" s="210"/>
      <c r="E24" s="210"/>
      <c r="F24" s="210"/>
      <c r="G24" s="210"/>
      <c r="H24" s="210"/>
      <c r="I24" s="210"/>
      <c r="J24" s="210"/>
      <c r="K24" s="210"/>
      <c r="L24" s="179"/>
    </row>
    <row r="25" spans="1:13" ht="15" x14ac:dyDescent="0.3">
      <c r="A25" s="211" t="s">
        <v>454</v>
      </c>
      <c r="B25" s="211"/>
      <c r="C25" s="211"/>
      <c r="D25" s="210"/>
      <c r="E25" s="210"/>
      <c r="F25" s="210"/>
      <c r="G25" s="210"/>
      <c r="H25" s="210"/>
      <c r="I25" s="210"/>
      <c r="J25" s="210"/>
      <c r="K25" s="210"/>
      <c r="L25" s="179"/>
    </row>
    <row r="26" spans="1:13" ht="15" x14ac:dyDescent="0.3">
      <c r="A26" s="196" t="s">
        <v>455</v>
      </c>
      <c r="B26" s="196"/>
      <c r="C26" s="211"/>
      <c r="D26" s="179"/>
      <c r="E26" s="179"/>
      <c r="F26" s="179"/>
      <c r="G26" s="179"/>
      <c r="H26" s="179"/>
      <c r="I26" s="179"/>
      <c r="J26" s="179"/>
      <c r="K26" s="179"/>
      <c r="L26" s="179"/>
    </row>
    <row r="27" spans="1:13" ht="15" x14ac:dyDescent="0.3">
      <c r="A27" s="196" t="s">
        <v>456</v>
      </c>
      <c r="B27" s="196"/>
      <c r="C27" s="211"/>
      <c r="D27" s="179"/>
      <c r="E27" s="179"/>
      <c r="F27" s="179"/>
      <c r="G27" s="179"/>
      <c r="H27" s="179"/>
      <c r="I27" s="179"/>
      <c r="J27" s="179"/>
      <c r="K27" s="179"/>
      <c r="L27" s="179"/>
    </row>
    <row r="28" spans="1:13" ht="15" customHeight="1" x14ac:dyDescent="0.2">
      <c r="A28" s="476" t="s">
        <v>473</v>
      </c>
      <c r="B28" s="476"/>
      <c r="C28" s="476"/>
      <c r="D28" s="476"/>
      <c r="E28" s="476"/>
      <c r="F28" s="476"/>
      <c r="G28" s="476"/>
      <c r="H28" s="476"/>
      <c r="I28" s="476"/>
      <c r="J28" s="476"/>
      <c r="K28" s="476"/>
      <c r="L28" s="476"/>
    </row>
    <row r="29" spans="1:13" ht="15" customHeight="1" x14ac:dyDescent="0.2">
      <c r="A29" s="476"/>
      <c r="B29" s="476"/>
      <c r="C29" s="476"/>
      <c r="D29" s="476"/>
      <c r="E29" s="476"/>
      <c r="F29" s="476"/>
      <c r="G29" s="476"/>
      <c r="H29" s="476"/>
      <c r="I29" s="476"/>
      <c r="J29" s="476"/>
      <c r="K29" s="476"/>
      <c r="L29" s="476"/>
    </row>
    <row r="30" spans="1:13" ht="12.75" customHeight="1" x14ac:dyDescent="0.2">
      <c r="A30" s="346"/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</row>
    <row r="31" spans="1:13" ht="15" x14ac:dyDescent="0.3">
      <c r="A31" s="472" t="s">
        <v>107</v>
      </c>
      <c r="B31" s="472"/>
      <c r="C31" s="472"/>
      <c r="D31" s="323"/>
      <c r="E31" s="324"/>
      <c r="F31" s="324"/>
      <c r="G31" s="323"/>
      <c r="H31" s="323"/>
      <c r="I31" s="323"/>
      <c r="J31" s="323"/>
      <c r="K31" s="323"/>
      <c r="L31" s="179"/>
    </row>
    <row r="32" spans="1:13" ht="15" x14ac:dyDescent="0.3">
      <c r="A32" s="323"/>
      <c r="B32" s="323"/>
      <c r="C32" s="324"/>
      <c r="D32" s="323"/>
      <c r="E32" s="324"/>
      <c r="F32" s="324"/>
      <c r="G32" s="323"/>
      <c r="H32" s="323"/>
      <c r="I32" s="323"/>
      <c r="J32" s="323"/>
      <c r="K32" s="325"/>
      <c r="L32" s="179"/>
    </row>
    <row r="33" spans="1:12" ht="15" customHeight="1" x14ac:dyDescent="0.3">
      <c r="A33" s="323"/>
      <c r="B33" s="323"/>
      <c r="C33" s="324"/>
      <c r="D33" s="473" t="s">
        <v>263</v>
      </c>
      <c r="E33" s="473"/>
      <c r="F33" s="326"/>
      <c r="G33" s="327"/>
      <c r="H33" s="474" t="s">
        <v>457</v>
      </c>
      <c r="I33" s="474"/>
      <c r="J33" s="474"/>
      <c r="K33" s="328"/>
      <c r="L33" s="179"/>
    </row>
    <row r="34" spans="1:12" ht="15" x14ac:dyDescent="0.3">
      <c r="A34" s="323"/>
      <c r="B34" s="323"/>
      <c r="C34" s="324"/>
      <c r="D34" s="323"/>
      <c r="E34" s="324"/>
      <c r="F34" s="324"/>
      <c r="G34" s="323"/>
      <c r="H34" s="475"/>
      <c r="I34" s="475"/>
      <c r="J34" s="475"/>
      <c r="K34" s="328"/>
      <c r="L34" s="179"/>
    </row>
    <row r="35" spans="1:12" ht="15" x14ac:dyDescent="0.3">
      <c r="A35" s="323"/>
      <c r="B35" s="323"/>
      <c r="C35" s="324"/>
      <c r="D35" s="470" t="s">
        <v>139</v>
      </c>
      <c r="E35" s="470"/>
      <c r="F35" s="326"/>
      <c r="G35" s="327"/>
      <c r="H35" s="323"/>
      <c r="I35" s="323"/>
      <c r="J35" s="323"/>
      <c r="K35" s="323"/>
      <c r="L35" s="179"/>
    </row>
  </sheetData>
  <mergeCells count="7">
    <mergeCell ref="D35:E35"/>
    <mergeCell ref="A2:E2"/>
    <mergeCell ref="L3:M3"/>
    <mergeCell ref="A31:C31"/>
    <mergeCell ref="D33:E33"/>
    <mergeCell ref="H33:J34"/>
    <mergeCell ref="A28:L29"/>
  </mergeCells>
  <dataValidations count="1">
    <dataValidation type="list" allowBlank="1" showInputMessage="1" showErrorMessage="1" sqref="C10:C22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2" t="s">
        <v>423</v>
      </c>
      <c r="B1" s="74"/>
      <c r="C1" s="478" t="s">
        <v>109</v>
      </c>
      <c r="D1" s="478"/>
    </row>
    <row r="2" spans="1:5" x14ac:dyDescent="0.3">
      <c r="A2" s="72" t="s">
        <v>424</v>
      </c>
      <c r="B2" s="74"/>
      <c r="C2" s="464" t="str">
        <f>'ფორმა N1'!L2</f>
        <v>01.01.21-31.12.21</v>
      </c>
      <c r="D2" s="465"/>
    </row>
    <row r="3" spans="1:5" x14ac:dyDescent="0.3">
      <c r="A3" s="74" t="s">
        <v>140</v>
      </c>
      <c r="B3" s="74"/>
      <c r="C3" s="73"/>
      <c r="D3" s="73"/>
    </row>
    <row r="4" spans="1:5" x14ac:dyDescent="0.3">
      <c r="A4" s="72"/>
      <c r="B4" s="74"/>
      <c r="C4" s="73"/>
      <c r="D4" s="73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5"/>
      <c r="D5" s="74"/>
      <c r="E5" s="5"/>
    </row>
    <row r="6" spans="1:5" x14ac:dyDescent="0.3">
      <c r="A6" s="117" t="str">
        <f>'ფორმა N1'!A5</f>
        <v>საქართველოს კონსერვატიული პარტია</v>
      </c>
      <c r="B6" s="118"/>
      <c r="C6" s="118"/>
      <c r="D6" s="59"/>
      <c r="E6" s="5"/>
    </row>
    <row r="7" spans="1:5" x14ac:dyDescent="0.3">
      <c r="A7" s="75"/>
      <c r="B7" s="75"/>
      <c r="C7" s="75"/>
      <c r="D7" s="74"/>
      <c r="E7" s="5"/>
    </row>
    <row r="8" spans="1:5" s="6" customFormat="1" x14ac:dyDescent="0.3">
      <c r="A8" s="98"/>
      <c r="B8" s="98"/>
      <c r="C8" s="76"/>
      <c r="D8" s="76"/>
    </row>
    <row r="9" spans="1:5" s="6" customFormat="1" ht="30" x14ac:dyDescent="0.3">
      <c r="A9" s="104" t="s">
        <v>64</v>
      </c>
      <c r="B9" s="77" t="s">
        <v>11</v>
      </c>
      <c r="C9" s="77" t="s">
        <v>10</v>
      </c>
      <c r="D9" s="77" t="s">
        <v>9</v>
      </c>
    </row>
    <row r="10" spans="1:5" s="7" customFormat="1" x14ac:dyDescent="0.2">
      <c r="A10" s="13">
        <v>1</v>
      </c>
      <c r="B10" s="13" t="s">
        <v>108</v>
      </c>
      <c r="C10" s="80">
        <f>SUM(C11,C14,C17,C20:C22)</f>
        <v>0</v>
      </c>
      <c r="D10" s="80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0">
        <f>SUM(C15:C16)</f>
        <v>0</v>
      </c>
      <c r="D14" s="80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0">
        <f>SUM(C18:C19)</f>
        <v>0</v>
      </c>
      <c r="D17" s="80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67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7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4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425</v>
      </c>
      <c r="B1" s="75"/>
      <c r="C1" s="466" t="s">
        <v>109</v>
      </c>
      <c r="D1" s="466"/>
      <c r="E1" s="89"/>
    </row>
    <row r="2" spans="1:5" s="6" customFormat="1" x14ac:dyDescent="0.3">
      <c r="A2" s="72" t="s">
        <v>422</v>
      </c>
      <c r="B2" s="75"/>
      <c r="C2" s="464" t="str">
        <f>'ფორმა N1'!L2</f>
        <v>01.01.21-31.12.21</v>
      </c>
      <c r="D2" s="464"/>
      <c r="E2" s="89"/>
    </row>
    <row r="3" spans="1:5" s="6" customFormat="1" x14ac:dyDescent="0.3">
      <c r="A3" s="74" t="s">
        <v>140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02" t="str">
        <f>'ფორმა N1'!A5</f>
        <v>საქართველოს კონსერვატიული პარტია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292</v>
      </c>
      <c r="B10" s="96"/>
      <c r="C10" s="4"/>
      <c r="D10" s="4"/>
      <c r="E10" s="91"/>
    </row>
    <row r="11" spans="1:5" s="10" customFormat="1" x14ac:dyDescent="0.2">
      <c r="A11" s="96" t="s">
        <v>293</v>
      </c>
      <c r="B11" s="96"/>
      <c r="C11" s="4"/>
      <c r="D11" s="4"/>
      <c r="E11" s="92"/>
    </row>
    <row r="12" spans="1:5" s="10" customFormat="1" x14ac:dyDescent="0.2">
      <c r="A12" s="96" t="s">
        <v>294</v>
      </c>
      <c r="B12" s="85"/>
      <c r="C12" s="4"/>
      <c r="D12" s="4"/>
      <c r="E12" s="92"/>
    </row>
    <row r="13" spans="1:5" s="10" customFormat="1" x14ac:dyDescent="0.2">
      <c r="A13" s="85" t="s">
        <v>273</v>
      </c>
      <c r="B13" s="85"/>
      <c r="C13" s="4"/>
      <c r="D13" s="4"/>
      <c r="E13" s="92"/>
    </row>
    <row r="14" spans="1:5" s="10" customFormat="1" x14ac:dyDescent="0.2">
      <c r="A14" s="85" t="s">
        <v>273</v>
      </c>
      <c r="B14" s="85"/>
      <c r="C14" s="4"/>
      <c r="D14" s="4"/>
      <c r="E14" s="92"/>
    </row>
    <row r="15" spans="1:5" s="10" customFormat="1" x14ac:dyDescent="0.2">
      <c r="A15" s="85" t="s">
        <v>273</v>
      </c>
      <c r="B15" s="85"/>
      <c r="C15" s="4"/>
      <c r="D15" s="4"/>
      <c r="E15" s="92"/>
    </row>
    <row r="16" spans="1:5" s="10" customFormat="1" x14ac:dyDescent="0.2">
      <c r="A16" s="85" t="s">
        <v>273</v>
      </c>
      <c r="B16" s="85"/>
      <c r="C16" s="4"/>
      <c r="D16" s="4"/>
      <c r="E16" s="92"/>
    </row>
    <row r="17" spans="1:9" x14ac:dyDescent="0.3">
      <c r="A17" s="97"/>
      <c r="B17" s="97" t="s">
        <v>321</v>
      </c>
      <c r="C17" s="84">
        <f>SUM(C10:C16)</f>
        <v>0</v>
      </c>
      <c r="D17" s="84">
        <f>SUM(D10:D16)</f>
        <v>0</v>
      </c>
      <c r="E17" s="94"/>
    </row>
    <row r="18" spans="1:9" x14ac:dyDescent="0.3">
      <c r="A18" s="44"/>
      <c r="B18" s="44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196"/>
    </row>
    <row r="22" spans="1:9" x14ac:dyDescent="0.3">
      <c r="A22" s="196" t="s">
        <v>383</v>
      </c>
    </row>
    <row r="23" spans="1:9" s="23" customFormat="1" ht="12.75" x14ac:dyDescent="0.2"/>
    <row r="24" spans="1:9" x14ac:dyDescent="0.3">
      <c r="A24" s="67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7"/>
      <c r="B27" s="67" t="s">
        <v>413</v>
      </c>
      <c r="D27" s="12"/>
      <c r="E27"/>
      <c r="F27"/>
      <c r="G27"/>
      <c r="H27"/>
      <c r="I27"/>
    </row>
    <row r="28" spans="1:9" x14ac:dyDescent="0.3">
      <c r="B28" s="2" t="s">
        <v>414</v>
      </c>
      <c r="D28" s="12"/>
      <c r="E28"/>
      <c r="F28"/>
      <c r="G28"/>
      <c r="H28"/>
      <c r="I28"/>
    </row>
    <row r="29" spans="1:9" customFormat="1" ht="12.75" x14ac:dyDescent="0.2">
      <c r="A29" s="64"/>
      <c r="B29" s="64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16" zoomScaleNormal="100" zoomScaleSheetLayoutView="100" workbookViewId="0">
      <selection activeCell="G47" sqref="G46:G47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2" t="s">
        <v>224</v>
      </c>
      <c r="B1" s="119"/>
      <c r="C1" s="479" t="s">
        <v>198</v>
      </c>
      <c r="D1" s="479"/>
      <c r="E1" s="103"/>
    </row>
    <row r="2" spans="1:5" x14ac:dyDescent="0.3">
      <c r="A2" s="74" t="s">
        <v>140</v>
      </c>
      <c r="B2" s="119"/>
      <c r="C2" s="75"/>
      <c r="D2" s="206" t="str">
        <f>'ფორმა N1'!L2</f>
        <v>01.01.21-31.12.21</v>
      </c>
      <c r="E2" s="103"/>
    </row>
    <row r="3" spans="1:5" x14ac:dyDescent="0.3">
      <c r="A3" s="114"/>
      <c r="B3" s="119"/>
      <c r="C3" s="75"/>
      <c r="D3" s="75"/>
      <c r="E3" s="103"/>
    </row>
    <row r="4" spans="1: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 x14ac:dyDescent="0.3">
      <c r="A5" s="117" t="str">
        <f>'ფორმა N1'!A5</f>
        <v>საქართველოს კონსერვატიული პარტია</v>
      </c>
      <c r="B5" s="118"/>
      <c r="C5" s="118"/>
      <c r="D5" s="59"/>
      <c r="E5" s="106"/>
    </row>
    <row r="6" spans="1:5" x14ac:dyDescent="0.3">
      <c r="A6" s="75"/>
      <c r="B6" s="74"/>
      <c r="C6" s="74"/>
      <c r="D6" s="74"/>
      <c r="E6" s="106"/>
    </row>
    <row r="7" spans="1:5" x14ac:dyDescent="0.3">
      <c r="A7" s="113"/>
      <c r="B7" s="120"/>
      <c r="C7" s="121"/>
      <c r="D7" s="121"/>
      <c r="E7" s="103"/>
    </row>
    <row r="8" spans="1:5" ht="45" x14ac:dyDescent="0.3">
      <c r="A8" s="122" t="s">
        <v>113</v>
      </c>
      <c r="B8" s="122" t="s">
        <v>190</v>
      </c>
      <c r="C8" s="122" t="s">
        <v>298</v>
      </c>
      <c r="D8" s="122" t="s">
        <v>252</v>
      </c>
      <c r="E8" s="103"/>
    </row>
    <row r="9" spans="1:5" x14ac:dyDescent="0.3">
      <c r="A9" s="49"/>
      <c r="B9" s="50"/>
      <c r="C9" s="151"/>
      <c r="D9" s="151"/>
      <c r="E9" s="103"/>
    </row>
    <row r="10" spans="1:5" x14ac:dyDescent="0.3">
      <c r="A10" s="51" t="s">
        <v>191</v>
      </c>
      <c r="B10" s="52"/>
      <c r="C10" s="123">
        <f>SUM(C11,C34)</f>
        <v>295051.77</v>
      </c>
      <c r="D10" s="123">
        <f>SUM(D11,D34)</f>
        <v>295135.21000000002</v>
      </c>
      <c r="E10" s="103"/>
    </row>
    <row r="11" spans="1:5" x14ac:dyDescent="0.3">
      <c r="A11" s="53" t="s">
        <v>192</v>
      </c>
      <c r="B11" s="54"/>
      <c r="C11" s="83">
        <f>SUM(C12:C32)</f>
        <v>0.77</v>
      </c>
      <c r="D11" s="83">
        <f>SUM(D12:D32)</f>
        <v>84.21</v>
      </c>
      <c r="E11" s="103"/>
    </row>
    <row r="12" spans="1:5" x14ac:dyDescent="0.3">
      <c r="A12" s="57">
        <v>1110</v>
      </c>
      <c r="B12" s="56" t="s">
        <v>142</v>
      </c>
      <c r="C12" s="8"/>
      <c r="D12" s="8"/>
      <c r="E12" s="103"/>
    </row>
    <row r="13" spans="1:5" x14ac:dyDescent="0.3">
      <c r="A13" s="57">
        <v>1120</v>
      </c>
      <c r="B13" s="56" t="s">
        <v>143</v>
      </c>
      <c r="C13" s="8"/>
      <c r="D13" s="8"/>
      <c r="E13" s="103"/>
    </row>
    <row r="14" spans="1:5" x14ac:dyDescent="0.3">
      <c r="A14" s="57">
        <v>1211</v>
      </c>
      <c r="B14" s="56" t="s">
        <v>144</v>
      </c>
      <c r="C14" s="8">
        <v>0.77</v>
      </c>
      <c r="D14" s="8">
        <v>84.21</v>
      </c>
      <c r="E14" s="103"/>
    </row>
    <row r="15" spans="1:5" x14ac:dyDescent="0.3">
      <c r="A15" s="57">
        <v>1212</v>
      </c>
      <c r="B15" s="56" t="s">
        <v>145</v>
      </c>
      <c r="C15" s="8"/>
      <c r="D15" s="8">
        <v>0</v>
      </c>
      <c r="E15" s="103"/>
    </row>
    <row r="16" spans="1:5" x14ac:dyDescent="0.3">
      <c r="A16" s="57">
        <v>1213</v>
      </c>
      <c r="B16" s="56" t="s">
        <v>146</v>
      </c>
      <c r="C16" s="8"/>
      <c r="D16" s="8"/>
      <c r="E16" s="103"/>
    </row>
    <row r="17" spans="1:5" x14ac:dyDescent="0.3">
      <c r="A17" s="57">
        <v>1214</v>
      </c>
      <c r="B17" s="56" t="s">
        <v>147</v>
      </c>
      <c r="C17" s="8"/>
      <c r="D17" s="8"/>
      <c r="E17" s="103"/>
    </row>
    <row r="18" spans="1:5" x14ac:dyDescent="0.3">
      <c r="A18" s="57">
        <v>1215</v>
      </c>
      <c r="B18" s="56" t="s">
        <v>148</v>
      </c>
      <c r="C18" s="8"/>
      <c r="D18" s="8"/>
      <c r="E18" s="103"/>
    </row>
    <row r="19" spans="1:5" x14ac:dyDescent="0.3">
      <c r="A19" s="57">
        <v>1300</v>
      </c>
      <c r="B19" s="56" t="s">
        <v>149</v>
      </c>
      <c r="C19" s="8"/>
      <c r="D19" s="8">
        <v>0</v>
      </c>
      <c r="E19" s="103"/>
    </row>
    <row r="20" spans="1:5" x14ac:dyDescent="0.3">
      <c r="A20" s="57">
        <v>1410</v>
      </c>
      <c r="B20" s="56" t="s">
        <v>150</v>
      </c>
      <c r="C20" s="8"/>
      <c r="D20" s="8"/>
      <c r="E20" s="103"/>
    </row>
    <row r="21" spans="1:5" x14ac:dyDescent="0.3">
      <c r="A21" s="57">
        <v>1421</v>
      </c>
      <c r="B21" s="56" t="s">
        <v>151</v>
      </c>
      <c r="C21" s="8"/>
      <c r="D21" s="8"/>
      <c r="E21" s="103"/>
    </row>
    <row r="22" spans="1:5" x14ac:dyDescent="0.3">
      <c r="A22" s="57">
        <v>1422</v>
      </c>
      <c r="B22" s="56" t="s">
        <v>152</v>
      </c>
      <c r="C22" s="8"/>
      <c r="D22" s="8"/>
      <c r="E22" s="103"/>
    </row>
    <row r="23" spans="1:5" x14ac:dyDescent="0.3">
      <c r="A23" s="57">
        <v>1423</v>
      </c>
      <c r="B23" s="56" t="s">
        <v>153</v>
      </c>
      <c r="C23" s="8"/>
      <c r="D23" s="8"/>
      <c r="E23" s="103"/>
    </row>
    <row r="24" spans="1:5" x14ac:dyDescent="0.3">
      <c r="A24" s="57">
        <v>1431</v>
      </c>
      <c r="B24" s="56" t="s">
        <v>154</v>
      </c>
      <c r="C24" s="8"/>
      <c r="D24" s="8"/>
      <c r="E24" s="103"/>
    </row>
    <row r="25" spans="1:5" x14ac:dyDescent="0.3">
      <c r="A25" s="57">
        <v>1432</v>
      </c>
      <c r="B25" s="56" t="s">
        <v>155</v>
      </c>
      <c r="C25" s="8"/>
      <c r="D25" s="8"/>
      <c r="E25" s="103"/>
    </row>
    <row r="26" spans="1:5" x14ac:dyDescent="0.3">
      <c r="A26" s="57">
        <v>1433</v>
      </c>
      <c r="B26" s="56" t="s">
        <v>156</v>
      </c>
      <c r="C26" s="8"/>
      <c r="D26" s="8"/>
      <c r="E26" s="103"/>
    </row>
    <row r="27" spans="1:5" x14ac:dyDescent="0.3">
      <c r="A27" s="57">
        <v>1441</v>
      </c>
      <c r="B27" s="56" t="s">
        <v>157</v>
      </c>
      <c r="C27" s="8"/>
      <c r="D27" s="8"/>
      <c r="E27" s="103"/>
    </row>
    <row r="28" spans="1:5" x14ac:dyDescent="0.3">
      <c r="A28" s="57">
        <v>1442</v>
      </c>
      <c r="B28" s="56" t="s">
        <v>158</v>
      </c>
      <c r="C28" s="8"/>
      <c r="D28" s="8"/>
      <c r="E28" s="103"/>
    </row>
    <row r="29" spans="1:5" x14ac:dyDescent="0.3">
      <c r="A29" s="57">
        <v>1443</v>
      </c>
      <c r="B29" s="56" t="s">
        <v>159</v>
      </c>
      <c r="C29" s="8"/>
      <c r="D29" s="8"/>
      <c r="E29" s="103"/>
    </row>
    <row r="30" spans="1:5" x14ac:dyDescent="0.3">
      <c r="A30" s="57">
        <v>1444</v>
      </c>
      <c r="B30" s="56" t="s">
        <v>160</v>
      </c>
      <c r="C30" s="8"/>
      <c r="D30" s="8"/>
      <c r="E30" s="103"/>
    </row>
    <row r="31" spans="1:5" x14ac:dyDescent="0.3">
      <c r="A31" s="57">
        <v>1445</v>
      </c>
      <c r="B31" s="56" t="s">
        <v>161</v>
      </c>
      <c r="C31" s="8"/>
      <c r="D31" s="8"/>
      <c r="E31" s="103"/>
    </row>
    <row r="32" spans="1:5" x14ac:dyDescent="0.3">
      <c r="A32" s="57">
        <v>1446</v>
      </c>
      <c r="B32" s="56" t="s">
        <v>162</v>
      </c>
      <c r="C32" s="8"/>
      <c r="D32" s="8"/>
      <c r="E32" s="103"/>
    </row>
    <row r="33" spans="1:5" x14ac:dyDescent="0.3">
      <c r="A33" s="30"/>
      <c r="E33" s="103"/>
    </row>
    <row r="34" spans="1:5" x14ac:dyDescent="0.3">
      <c r="A34" s="58" t="s">
        <v>193</v>
      </c>
      <c r="B34" s="56"/>
      <c r="C34" s="83">
        <f>SUM(C35:C42)</f>
        <v>295051</v>
      </c>
      <c r="D34" s="83">
        <f>SUM(D35:D42)</f>
        <v>295051</v>
      </c>
      <c r="E34" s="103"/>
    </row>
    <row r="35" spans="1:5" x14ac:dyDescent="0.3">
      <c r="A35" s="57">
        <v>2110</v>
      </c>
      <c r="B35" s="56" t="s">
        <v>100</v>
      </c>
      <c r="C35" s="8">
        <v>292754</v>
      </c>
      <c r="D35" s="8">
        <v>292754</v>
      </c>
      <c r="E35" s="103"/>
    </row>
    <row r="36" spans="1:5" x14ac:dyDescent="0.3">
      <c r="A36" s="57">
        <v>2120</v>
      </c>
      <c r="B36" s="56" t="s">
        <v>163</v>
      </c>
      <c r="C36" s="8">
        <v>1671</v>
      </c>
      <c r="D36" s="8">
        <v>1671</v>
      </c>
      <c r="E36" s="103"/>
    </row>
    <row r="37" spans="1:5" x14ac:dyDescent="0.3">
      <c r="A37" s="57">
        <v>2130</v>
      </c>
      <c r="B37" s="56" t="s">
        <v>101</v>
      </c>
      <c r="C37" s="8"/>
      <c r="D37" s="8"/>
      <c r="E37" s="103"/>
    </row>
    <row r="38" spans="1:5" x14ac:dyDescent="0.3">
      <c r="A38" s="57">
        <v>2140</v>
      </c>
      <c r="B38" s="56" t="s">
        <v>389</v>
      </c>
      <c r="C38" s="8"/>
      <c r="D38" s="8"/>
      <c r="E38" s="103"/>
    </row>
    <row r="39" spans="1:5" x14ac:dyDescent="0.3">
      <c r="A39" s="57">
        <v>2150</v>
      </c>
      <c r="B39" s="56" t="s">
        <v>393</v>
      </c>
      <c r="C39" s="8">
        <v>626</v>
      </c>
      <c r="D39" s="8">
        <v>626</v>
      </c>
      <c r="E39" s="103"/>
    </row>
    <row r="40" spans="1:5" x14ac:dyDescent="0.3">
      <c r="A40" s="57">
        <v>2220</v>
      </c>
      <c r="B40" s="56" t="s">
        <v>102</v>
      </c>
      <c r="C40" s="8"/>
      <c r="D40" s="8"/>
      <c r="E40" s="103"/>
    </row>
    <row r="41" spans="1:5" x14ac:dyDescent="0.3">
      <c r="A41" s="57">
        <v>2300</v>
      </c>
      <c r="B41" s="56" t="s">
        <v>164</v>
      </c>
      <c r="C41" s="8"/>
      <c r="D41" s="8"/>
      <c r="E41" s="103"/>
    </row>
    <row r="42" spans="1:5" x14ac:dyDescent="0.3">
      <c r="A42" s="57">
        <v>2400</v>
      </c>
      <c r="B42" s="56" t="s">
        <v>165</v>
      </c>
      <c r="C42" s="8">
        <v>0</v>
      </c>
      <c r="D42" s="8">
        <v>0</v>
      </c>
      <c r="E42" s="103"/>
    </row>
    <row r="43" spans="1:5" x14ac:dyDescent="0.3">
      <c r="A43" s="31"/>
      <c r="E43" s="103"/>
    </row>
    <row r="44" spans="1:5" x14ac:dyDescent="0.3">
      <c r="A44" s="55" t="s">
        <v>197</v>
      </c>
      <c r="B44" s="56"/>
      <c r="C44" s="83">
        <v>295051.77</v>
      </c>
      <c r="D44" s="455">
        <v>295135.21000000002</v>
      </c>
      <c r="E44" s="103"/>
    </row>
    <row r="45" spans="1:5" x14ac:dyDescent="0.3">
      <c r="A45" s="58" t="s">
        <v>194</v>
      </c>
      <c r="B45" s="56"/>
      <c r="C45" s="83">
        <f>SUM(C46:C61)</f>
        <v>0</v>
      </c>
      <c r="D45" s="83">
        <f>SUM(D46:D61)</f>
        <v>0</v>
      </c>
      <c r="E45" s="103"/>
    </row>
    <row r="46" spans="1:5" x14ac:dyDescent="0.3">
      <c r="A46" s="57">
        <v>3100</v>
      </c>
      <c r="B46" s="56" t="s">
        <v>166</v>
      </c>
      <c r="C46" s="8">
        <v>0</v>
      </c>
      <c r="D46" s="8">
        <v>0</v>
      </c>
      <c r="E46" s="103"/>
    </row>
    <row r="47" spans="1:5" x14ac:dyDescent="0.3">
      <c r="A47" s="57">
        <v>3210</v>
      </c>
      <c r="B47" s="56" t="s">
        <v>167</v>
      </c>
      <c r="C47" s="8"/>
      <c r="D47" s="8"/>
      <c r="E47" s="103"/>
    </row>
    <row r="48" spans="1:5" x14ac:dyDescent="0.3">
      <c r="A48" s="57">
        <v>3221</v>
      </c>
      <c r="B48" s="56" t="s">
        <v>168</v>
      </c>
      <c r="C48" s="8"/>
      <c r="D48" s="8"/>
      <c r="E48" s="103"/>
    </row>
    <row r="49" spans="1:5" x14ac:dyDescent="0.3">
      <c r="A49" s="57">
        <v>3222</v>
      </c>
      <c r="B49" s="56" t="s">
        <v>169</v>
      </c>
      <c r="C49" s="8"/>
      <c r="D49" s="8"/>
      <c r="E49" s="103"/>
    </row>
    <row r="50" spans="1:5" x14ac:dyDescent="0.3">
      <c r="A50" s="57">
        <v>3223</v>
      </c>
      <c r="B50" s="56" t="s">
        <v>170</v>
      </c>
      <c r="C50" s="8"/>
      <c r="D50" s="8"/>
      <c r="E50" s="103"/>
    </row>
    <row r="51" spans="1:5" x14ac:dyDescent="0.3">
      <c r="A51" s="57">
        <v>3224</v>
      </c>
      <c r="B51" s="56" t="s">
        <v>171</v>
      </c>
      <c r="C51" s="8"/>
      <c r="D51" s="8"/>
      <c r="E51" s="103"/>
    </row>
    <row r="52" spans="1:5" x14ac:dyDescent="0.3">
      <c r="A52" s="57">
        <v>3231</v>
      </c>
      <c r="B52" s="56" t="s">
        <v>172</v>
      </c>
      <c r="C52" s="8">
        <v>0</v>
      </c>
      <c r="D52" s="8">
        <v>0</v>
      </c>
      <c r="E52" s="103"/>
    </row>
    <row r="53" spans="1:5" x14ac:dyDescent="0.3">
      <c r="A53" s="57">
        <v>3232</v>
      </c>
      <c r="B53" s="56" t="s">
        <v>173</v>
      </c>
      <c r="C53" s="8"/>
      <c r="D53" s="8"/>
      <c r="E53" s="103"/>
    </row>
    <row r="54" spans="1:5" x14ac:dyDescent="0.3">
      <c r="A54" s="57">
        <v>3234</v>
      </c>
      <c r="B54" s="56" t="s">
        <v>174</v>
      </c>
      <c r="C54" s="8"/>
      <c r="D54" s="8"/>
      <c r="E54" s="103"/>
    </row>
    <row r="55" spans="1:5" ht="30" x14ac:dyDescent="0.3">
      <c r="A55" s="57">
        <v>3236</v>
      </c>
      <c r="B55" s="56" t="s">
        <v>189</v>
      </c>
      <c r="C55" s="8"/>
      <c r="D55" s="8"/>
      <c r="E55" s="103"/>
    </row>
    <row r="56" spans="1:5" ht="45" x14ac:dyDescent="0.3">
      <c r="A56" s="57">
        <v>3237</v>
      </c>
      <c r="B56" s="56" t="s">
        <v>175</v>
      </c>
      <c r="C56" s="8"/>
      <c r="D56" s="8"/>
      <c r="E56" s="103"/>
    </row>
    <row r="57" spans="1:5" x14ac:dyDescent="0.3">
      <c r="A57" s="57">
        <v>3241</v>
      </c>
      <c r="B57" s="56" t="s">
        <v>176</v>
      </c>
      <c r="C57" s="8"/>
      <c r="D57" s="8"/>
      <c r="E57" s="103"/>
    </row>
    <row r="58" spans="1:5" x14ac:dyDescent="0.3">
      <c r="A58" s="57">
        <v>3242</v>
      </c>
      <c r="B58" s="56" t="s">
        <v>177</v>
      </c>
      <c r="C58" s="8"/>
      <c r="D58" s="8"/>
      <c r="E58" s="103"/>
    </row>
    <row r="59" spans="1:5" x14ac:dyDescent="0.3">
      <c r="A59" s="57">
        <v>3243</v>
      </c>
      <c r="B59" s="56" t="s">
        <v>178</v>
      </c>
      <c r="C59" s="8"/>
      <c r="D59" s="8"/>
      <c r="E59" s="103"/>
    </row>
    <row r="60" spans="1:5" x14ac:dyDescent="0.3">
      <c r="A60" s="57">
        <v>3245</v>
      </c>
      <c r="B60" s="56" t="s">
        <v>179</v>
      </c>
      <c r="C60" s="8"/>
      <c r="D60" s="8"/>
      <c r="E60" s="103"/>
    </row>
    <row r="61" spans="1:5" x14ac:dyDescent="0.3">
      <c r="A61" s="57">
        <v>3246</v>
      </c>
      <c r="B61" s="56" t="s">
        <v>180</v>
      </c>
      <c r="C61" s="8"/>
      <c r="D61" s="8"/>
      <c r="E61" s="103"/>
    </row>
    <row r="62" spans="1:5" x14ac:dyDescent="0.3">
      <c r="A62" s="31"/>
      <c r="E62" s="103"/>
    </row>
    <row r="63" spans="1:5" x14ac:dyDescent="0.3">
      <c r="A63" s="32"/>
      <c r="E63" s="103"/>
    </row>
    <row r="64" spans="1:5" x14ac:dyDescent="0.3">
      <c r="A64" s="58" t="s">
        <v>195</v>
      </c>
      <c r="B64" s="56"/>
      <c r="C64" s="83">
        <v>295051</v>
      </c>
      <c r="D64" s="83">
        <v>295135</v>
      </c>
      <c r="E64" s="103"/>
    </row>
    <row r="65" spans="1:5" x14ac:dyDescent="0.3">
      <c r="A65" s="57">
        <v>5100</v>
      </c>
      <c r="B65" s="56" t="s">
        <v>250</v>
      </c>
      <c r="C65" s="8"/>
      <c r="D65" s="8"/>
      <c r="E65" s="103"/>
    </row>
    <row r="66" spans="1:5" x14ac:dyDescent="0.3">
      <c r="A66" s="57">
        <v>5220</v>
      </c>
      <c r="B66" s="56" t="s">
        <v>401</v>
      </c>
      <c r="C66" s="8"/>
      <c r="D66" s="8"/>
      <c r="E66" s="103"/>
    </row>
    <row r="67" spans="1:5" x14ac:dyDescent="0.3">
      <c r="A67" s="57">
        <v>5230</v>
      </c>
      <c r="B67" s="56" t="s">
        <v>402</v>
      </c>
      <c r="C67" s="8"/>
      <c r="D67" s="8"/>
      <c r="E67" s="103"/>
    </row>
    <row r="68" spans="1:5" x14ac:dyDescent="0.3">
      <c r="A68" s="31"/>
      <c r="E68" s="103"/>
    </row>
    <row r="69" spans="1:5" x14ac:dyDescent="0.3">
      <c r="A69" s="2"/>
      <c r="E69" s="103"/>
    </row>
    <row r="70" spans="1:5" x14ac:dyDescent="0.3">
      <c r="A70" s="55" t="s">
        <v>196</v>
      </c>
      <c r="B70" s="56"/>
      <c r="C70" s="8"/>
      <c r="D70" s="8"/>
      <c r="E70" s="103"/>
    </row>
    <row r="71" spans="1:5" ht="30" x14ac:dyDescent="0.3">
      <c r="A71" s="57">
        <v>1</v>
      </c>
      <c r="B71" s="56" t="s">
        <v>181</v>
      </c>
      <c r="C71" s="8"/>
      <c r="D71" s="8"/>
      <c r="E71" s="103"/>
    </row>
    <row r="72" spans="1:5" x14ac:dyDescent="0.3">
      <c r="A72" s="57">
        <v>2</v>
      </c>
      <c r="B72" s="56" t="s">
        <v>182</v>
      </c>
      <c r="C72" s="8"/>
      <c r="D72" s="8"/>
      <c r="E72" s="103"/>
    </row>
    <row r="73" spans="1:5" x14ac:dyDescent="0.3">
      <c r="A73" s="57">
        <v>3</v>
      </c>
      <c r="B73" s="56" t="s">
        <v>183</v>
      </c>
      <c r="C73" s="8"/>
      <c r="D73" s="8"/>
      <c r="E73" s="103"/>
    </row>
    <row r="74" spans="1:5" x14ac:dyDescent="0.3">
      <c r="A74" s="57">
        <v>4</v>
      </c>
      <c r="B74" s="56" t="s">
        <v>353</v>
      </c>
      <c r="C74" s="8"/>
      <c r="D74" s="8"/>
      <c r="E74" s="103"/>
    </row>
    <row r="75" spans="1:5" x14ac:dyDescent="0.3">
      <c r="A75" s="57">
        <v>5</v>
      </c>
      <c r="B75" s="56" t="s">
        <v>184</v>
      </c>
      <c r="C75" s="8"/>
      <c r="D75" s="8"/>
      <c r="E75" s="103"/>
    </row>
    <row r="76" spans="1:5" x14ac:dyDescent="0.3">
      <c r="A76" s="57">
        <v>6</v>
      </c>
      <c r="B76" s="56" t="s">
        <v>185</v>
      </c>
      <c r="C76" s="8"/>
      <c r="D76" s="8"/>
      <c r="E76" s="103"/>
    </row>
    <row r="77" spans="1:5" x14ac:dyDescent="0.3">
      <c r="A77" s="57">
        <v>7</v>
      </c>
      <c r="B77" s="56" t="s">
        <v>186</v>
      </c>
      <c r="C77" s="8"/>
      <c r="D77" s="8"/>
      <c r="E77" s="103"/>
    </row>
    <row r="78" spans="1:5" x14ac:dyDescent="0.3">
      <c r="A78" s="57">
        <v>8</v>
      </c>
      <c r="B78" s="56" t="s">
        <v>187</v>
      </c>
      <c r="C78" s="8"/>
      <c r="D78" s="8"/>
      <c r="E78" s="103"/>
    </row>
    <row r="79" spans="1:5" x14ac:dyDescent="0.3">
      <c r="A79" s="57">
        <v>9</v>
      </c>
      <c r="B79" s="56" t="s">
        <v>188</v>
      </c>
      <c r="C79" s="8"/>
      <c r="D79" s="8"/>
      <c r="E79" s="103"/>
    </row>
    <row r="83" spans="1:9" x14ac:dyDescent="0.3">
      <c r="A83" s="2"/>
      <c r="B83" s="2"/>
    </row>
    <row r="84" spans="1:9" x14ac:dyDescent="0.3">
      <c r="A84" s="67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7" t="s">
        <v>413</v>
      </c>
      <c r="D87" s="12"/>
      <c r="E87"/>
      <c r="F87"/>
      <c r="G87"/>
      <c r="H87"/>
      <c r="I87"/>
    </row>
    <row r="88" spans="1:9" x14ac:dyDescent="0.3">
      <c r="A88"/>
      <c r="B88" s="2" t="s">
        <v>414</v>
      </c>
      <c r="D88" s="12"/>
      <c r="E88"/>
      <c r="F88"/>
      <c r="G88"/>
      <c r="H88"/>
      <c r="I88"/>
    </row>
    <row r="89" spans="1:9" customFormat="1" ht="12.75" x14ac:dyDescent="0.2">
      <c r="B89" s="64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33"/>
  <sheetViews>
    <sheetView showGridLines="0" view="pageBreakPreview" zoomScale="80" zoomScaleNormal="100" zoomScaleSheetLayoutView="80" workbookViewId="0">
      <selection activeCell="P20" sqref="P2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31" style="2" customWidth="1"/>
    <col min="4" max="4" width="15.42578125" style="2" customWidth="1"/>
    <col min="5" max="5" width="15" style="2" customWidth="1"/>
    <col min="6" max="6" width="16.85546875" style="2" customWidth="1"/>
    <col min="7" max="7" width="15.7109375" style="2" customWidth="1"/>
    <col min="8" max="8" width="15" style="2" customWidth="1"/>
    <col min="9" max="9" width="19.42578125" style="2" customWidth="1"/>
    <col min="10" max="10" width="15" style="2" customWidth="1"/>
    <col min="11" max="11" width="0.85546875" style="2" customWidth="1"/>
    <col min="12" max="16384" width="9.140625" style="2"/>
  </cols>
  <sheetData>
    <row r="1" spans="1:18" x14ac:dyDescent="0.3">
      <c r="A1" s="72" t="s">
        <v>419</v>
      </c>
      <c r="B1" s="74"/>
      <c r="C1" s="74"/>
      <c r="D1" s="74"/>
      <c r="E1" s="74"/>
      <c r="F1" s="74"/>
      <c r="G1" s="74"/>
      <c r="H1" s="74"/>
      <c r="I1" s="466" t="s">
        <v>109</v>
      </c>
      <c r="J1" s="466"/>
      <c r="K1" s="103"/>
    </row>
    <row r="2" spans="1:18" x14ac:dyDescent="0.3">
      <c r="A2" s="74" t="s">
        <v>140</v>
      </c>
      <c r="B2" s="74"/>
      <c r="C2" s="74"/>
      <c r="D2" s="74"/>
      <c r="E2" s="74"/>
      <c r="F2" s="74"/>
      <c r="G2" s="74"/>
      <c r="H2" s="74"/>
      <c r="I2" s="464" t="str">
        <f>'ფორმა N1'!L2</f>
        <v>01.01.21-31.12.21</v>
      </c>
      <c r="J2" s="465"/>
      <c r="K2" s="103"/>
    </row>
    <row r="3" spans="1:18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8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8" x14ac:dyDescent="0.3">
      <c r="A5" s="203" t="str">
        <f>'ფორმა N1'!A5</f>
        <v>საქართველოს კონსერვატიული პარტია</v>
      </c>
      <c r="B5" s="342"/>
      <c r="C5" s="342"/>
      <c r="D5" s="342"/>
      <c r="E5" s="342"/>
      <c r="F5" s="343"/>
      <c r="G5" s="342"/>
      <c r="H5" s="342"/>
      <c r="I5" s="342"/>
      <c r="J5" s="342"/>
      <c r="K5" s="103"/>
    </row>
    <row r="6" spans="1:18" x14ac:dyDescent="0.3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8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8" s="27" customFormat="1" ht="45" x14ac:dyDescent="0.3">
      <c r="A8" s="127" t="s">
        <v>64</v>
      </c>
      <c r="B8" s="127" t="s">
        <v>111</v>
      </c>
      <c r="C8" s="128" t="s">
        <v>113</v>
      </c>
      <c r="D8" s="128" t="s">
        <v>270</v>
      </c>
      <c r="E8" s="128" t="s">
        <v>112</v>
      </c>
      <c r="F8" s="126" t="s">
        <v>251</v>
      </c>
      <c r="G8" s="126" t="s">
        <v>289</v>
      </c>
      <c r="H8" s="126" t="s">
        <v>290</v>
      </c>
      <c r="I8" s="126" t="s">
        <v>252</v>
      </c>
      <c r="J8" s="129" t="s">
        <v>114</v>
      </c>
      <c r="K8" s="103"/>
      <c r="O8" s="109"/>
    </row>
    <row r="9" spans="1:18" s="27" customFormat="1" x14ac:dyDescent="0.3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3"/>
    </row>
    <row r="10" spans="1:18" s="27" customFormat="1" x14ac:dyDescent="0.3">
      <c r="A10" s="446"/>
      <c r="B10" s="446" t="s">
        <v>524</v>
      </c>
      <c r="C10" s="447" t="s">
        <v>525</v>
      </c>
      <c r="D10" s="447" t="s">
        <v>221</v>
      </c>
      <c r="E10" s="447" t="s">
        <v>535</v>
      </c>
      <c r="F10" s="447" t="s">
        <v>526</v>
      </c>
      <c r="G10" s="447" t="s">
        <v>526</v>
      </c>
      <c r="H10" s="447" t="s">
        <v>526</v>
      </c>
      <c r="I10" s="447" t="s">
        <v>527</v>
      </c>
      <c r="J10" s="447">
        <v>0</v>
      </c>
      <c r="K10" s="103"/>
    </row>
    <row r="11" spans="1:18" s="448" customFormat="1" ht="39.75" customHeight="1" x14ac:dyDescent="0.3">
      <c r="A11" s="152"/>
      <c r="B11" s="449" t="s">
        <v>510</v>
      </c>
      <c r="C11" s="443" t="s">
        <v>528</v>
      </c>
      <c r="D11" s="444" t="s">
        <v>221</v>
      </c>
      <c r="E11" s="444">
        <v>39984</v>
      </c>
      <c r="F11" s="443">
        <v>0.77</v>
      </c>
      <c r="G11" s="443">
        <v>2940</v>
      </c>
      <c r="H11" s="443">
        <v>2856.56</v>
      </c>
      <c r="I11" s="443">
        <v>84.21</v>
      </c>
      <c r="J11" s="443">
        <v>0</v>
      </c>
      <c r="K11" s="153" t="s">
        <v>527</v>
      </c>
      <c r="L11" s="109"/>
      <c r="M11" s="109"/>
      <c r="N11" s="109"/>
      <c r="O11" s="109"/>
      <c r="P11" s="109"/>
      <c r="Q11" s="109"/>
      <c r="R11" s="109"/>
    </row>
    <row r="12" spans="1:18" s="27" customFormat="1" ht="37.5" customHeight="1" x14ac:dyDescent="0.3">
      <c r="A12" s="440"/>
      <c r="B12" s="450" t="s">
        <v>510</v>
      </c>
      <c r="C12" s="443" t="s">
        <v>529</v>
      </c>
      <c r="D12" s="444" t="s">
        <v>533</v>
      </c>
      <c r="E12" s="444">
        <v>39984</v>
      </c>
      <c r="F12" s="443">
        <v>0</v>
      </c>
      <c r="G12" s="443">
        <v>0</v>
      </c>
      <c r="H12" s="443">
        <v>0</v>
      </c>
      <c r="I12" s="443">
        <v>0</v>
      </c>
      <c r="J12" s="153">
        <v>0</v>
      </c>
      <c r="K12" s="103"/>
    </row>
    <row r="13" spans="1:18" s="27" customFormat="1" ht="44.25" customHeight="1" x14ac:dyDescent="0.3">
      <c r="A13" s="152"/>
      <c r="B13" s="450" t="s">
        <v>510</v>
      </c>
      <c r="C13" s="443" t="s">
        <v>529</v>
      </c>
      <c r="D13" s="444" t="s">
        <v>534</v>
      </c>
      <c r="E13" s="444">
        <v>39984</v>
      </c>
      <c r="F13" s="443" t="s">
        <v>530</v>
      </c>
      <c r="G13" s="443" t="s">
        <v>530</v>
      </c>
      <c r="H13" s="443" t="s">
        <v>530</v>
      </c>
      <c r="I13" s="443" t="s">
        <v>527</v>
      </c>
      <c r="J13" s="153">
        <v>0</v>
      </c>
      <c r="K13" s="103"/>
    </row>
    <row r="14" spans="1:18" s="27" customFormat="1" ht="40.5" customHeight="1" x14ac:dyDescent="0.3">
      <c r="A14" s="152"/>
      <c r="B14" s="450" t="s">
        <v>510</v>
      </c>
      <c r="C14" s="443" t="s">
        <v>531</v>
      </c>
      <c r="D14" s="444" t="s">
        <v>221</v>
      </c>
      <c r="E14" s="444">
        <v>40349</v>
      </c>
      <c r="F14" s="443" t="s">
        <v>526</v>
      </c>
      <c r="G14" s="443" t="s">
        <v>526</v>
      </c>
      <c r="H14" s="443" t="s">
        <v>526</v>
      </c>
      <c r="I14" s="443" t="s">
        <v>527</v>
      </c>
      <c r="J14" s="153">
        <v>0</v>
      </c>
      <c r="K14" s="103"/>
    </row>
    <row r="15" spans="1:18" s="27" customFormat="1" ht="32.25" customHeight="1" x14ac:dyDescent="0.3">
      <c r="A15" s="152"/>
      <c r="B15" s="450" t="s">
        <v>510</v>
      </c>
      <c r="C15" s="443" t="s">
        <v>532</v>
      </c>
      <c r="D15" s="444" t="s">
        <v>221</v>
      </c>
      <c r="E15" s="444">
        <v>40714</v>
      </c>
      <c r="F15" s="443" t="s">
        <v>526</v>
      </c>
      <c r="G15" s="443" t="s">
        <v>526</v>
      </c>
      <c r="H15" s="443" t="s">
        <v>526</v>
      </c>
      <c r="I15" s="443" t="s">
        <v>527</v>
      </c>
      <c r="J15" s="153">
        <v>0</v>
      </c>
      <c r="K15" s="103"/>
    </row>
    <row r="16" spans="1:18" s="27" customFormat="1" ht="30.75" customHeight="1" x14ac:dyDescent="0.3">
      <c r="A16" s="152"/>
      <c r="B16" s="152"/>
      <c r="C16" s="153"/>
      <c r="D16" s="153"/>
      <c r="E16" s="153"/>
      <c r="F16" s="153"/>
      <c r="G16" s="153"/>
      <c r="H16" s="153"/>
      <c r="I16" s="153"/>
      <c r="J16" s="153"/>
      <c r="K16" s="103"/>
    </row>
    <row r="17" spans="1:11" s="27" customFormat="1" x14ac:dyDescent="0.3">
      <c r="A17" s="152"/>
      <c r="B17" s="152"/>
      <c r="C17" s="153"/>
      <c r="D17" s="153"/>
      <c r="E17" s="153"/>
      <c r="F17" s="153"/>
      <c r="G17" s="153"/>
      <c r="H17" s="153"/>
      <c r="I17" s="153"/>
      <c r="J17" s="153"/>
      <c r="K17" s="103"/>
    </row>
    <row r="18" spans="1:11" s="27" customFormat="1" ht="15.75" x14ac:dyDescent="0.3">
      <c r="A18" s="441">
        <v>1</v>
      </c>
      <c r="B18" s="442"/>
      <c r="C18" s="443"/>
      <c r="D18" s="444"/>
      <c r="E18" s="443"/>
      <c r="F18" s="443"/>
      <c r="G18" s="443"/>
      <c r="H18" s="443"/>
      <c r="I18" s="443"/>
      <c r="J18" s="445"/>
      <c r="K18" s="103"/>
    </row>
    <row r="19" spans="1:11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1" x14ac:dyDescent="0.3">
      <c r="A20" s="102"/>
      <c r="B20" s="102"/>
      <c r="C20" s="102"/>
      <c r="D20" s="102"/>
      <c r="E20" s="102"/>
      <c r="F20" s="102"/>
      <c r="G20" s="102"/>
      <c r="H20" s="102"/>
      <c r="I20" s="102"/>
      <c r="J20" s="102"/>
    </row>
    <row r="21" spans="1:11" x14ac:dyDescent="0.3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1" x14ac:dyDescent="0.3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1" x14ac:dyDescent="0.3">
      <c r="A23" s="102"/>
      <c r="B23" s="214" t="s">
        <v>107</v>
      </c>
      <c r="C23" s="102"/>
      <c r="D23" s="102"/>
      <c r="E23" s="102"/>
      <c r="F23" s="215"/>
      <c r="G23" s="102"/>
      <c r="H23" s="102"/>
      <c r="I23" s="102"/>
      <c r="J23" s="102"/>
    </row>
    <row r="24" spans="1:11" x14ac:dyDescent="0.3">
      <c r="A24" s="102"/>
      <c r="B24" s="102"/>
      <c r="C24" s="102"/>
      <c r="D24" s="102"/>
      <c r="E24" s="102"/>
      <c r="F24" s="99"/>
      <c r="G24" s="99"/>
      <c r="H24" s="99"/>
      <c r="I24" s="99"/>
      <c r="J24" s="99"/>
    </row>
    <row r="25" spans="1:11" x14ac:dyDescent="0.3">
      <c r="A25" s="102"/>
      <c r="B25" s="102"/>
      <c r="C25" s="256"/>
      <c r="D25" s="102"/>
      <c r="E25" s="102"/>
      <c r="F25" s="256"/>
      <c r="G25" s="257"/>
      <c r="H25" s="257"/>
      <c r="I25" s="99"/>
      <c r="J25" s="99"/>
    </row>
    <row r="26" spans="1:11" x14ac:dyDescent="0.3">
      <c r="A26" s="99"/>
      <c r="B26" s="102"/>
      <c r="C26" s="216" t="s">
        <v>263</v>
      </c>
      <c r="D26" s="216"/>
      <c r="E26" s="102"/>
      <c r="F26" s="102" t="s">
        <v>268</v>
      </c>
      <c r="G26" s="99"/>
      <c r="H26" s="99"/>
      <c r="I26" s="99"/>
      <c r="J26" s="99"/>
    </row>
    <row r="27" spans="1:11" x14ac:dyDescent="0.3">
      <c r="A27" s="99"/>
      <c r="B27" s="102"/>
      <c r="C27" s="217" t="s">
        <v>139</v>
      </c>
      <c r="D27" s="102"/>
      <c r="E27" s="102"/>
      <c r="F27" s="102" t="s">
        <v>264</v>
      </c>
      <c r="G27" s="99"/>
      <c r="H27" s="99"/>
      <c r="I27" s="99"/>
      <c r="J27" s="99"/>
    </row>
    <row r="28" spans="1:11" customFormat="1" x14ac:dyDescent="0.3">
      <c r="A28" s="99"/>
      <c r="B28" s="102"/>
      <c r="C28" s="102"/>
      <c r="D28" s="217"/>
      <c r="E28" s="99"/>
      <c r="F28" s="99"/>
      <c r="G28" s="99"/>
      <c r="H28" s="99"/>
      <c r="I28" s="99"/>
      <c r="J28" s="99"/>
    </row>
    <row r="29" spans="1:11" customFormat="1" ht="12.75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9"/>
    </row>
    <row r="30" spans="1:11" customFormat="1" ht="12.75" x14ac:dyDescent="0.2"/>
    <row r="31" spans="1:11" customFormat="1" ht="12.75" x14ac:dyDescent="0.2"/>
    <row r="32" spans="1:11" customFormat="1" ht="12.75" x14ac:dyDescent="0.2"/>
    <row r="33" customFormat="1" ht="12.75" x14ac:dyDescent="0.2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8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prompt="თვე/დღე/წელი" sqref="J18"/>
  </dataValidations>
  <printOptions gridLines="1"/>
  <pageMargins left="0.25" right="0.25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296</v>
      </c>
      <c r="B1" s="74"/>
      <c r="C1" s="466" t="s">
        <v>109</v>
      </c>
      <c r="D1" s="466"/>
      <c r="E1" s="106"/>
    </row>
    <row r="2" spans="1:7" x14ac:dyDescent="0.3">
      <c r="A2" s="74" t="s">
        <v>140</v>
      </c>
      <c r="B2" s="74"/>
      <c r="C2" s="464" t="s">
        <v>563</v>
      </c>
      <c r="D2" s="465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269</v>
      </c>
      <c r="B4" s="100"/>
      <c r="C4" s="101"/>
      <c r="D4" s="74"/>
      <c r="E4" s="106"/>
    </row>
    <row r="5" spans="1:7" x14ac:dyDescent="0.3">
      <c r="A5" s="220" t="str">
        <f>'ფორმა N1'!A5</f>
        <v>საქართველოს კონსერვატიული პარტია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244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21">
        <v>1</v>
      </c>
      <c r="B9" s="221" t="s">
        <v>65</v>
      </c>
      <c r="C9" s="83">
        <f>C10+C26</f>
        <v>3124</v>
      </c>
      <c r="D9" s="83">
        <f>D10+D25</f>
        <v>2940</v>
      </c>
      <c r="E9" s="106"/>
    </row>
    <row r="10" spans="1:7" s="7" customFormat="1" ht="16.5" customHeight="1" x14ac:dyDescent="0.3">
      <c r="A10" s="85">
        <v>1.1000000000000001</v>
      </c>
      <c r="B10" s="85" t="s">
        <v>80</v>
      </c>
      <c r="C10" s="83">
        <f>C12+C25</f>
        <v>2940</v>
      </c>
      <c r="D10" s="83">
        <f>D12+D25</f>
        <v>2940</v>
      </c>
      <c r="E10" s="106"/>
    </row>
    <row r="11" spans="1:7" s="9" customFormat="1" ht="16.5" customHeight="1" x14ac:dyDescent="0.3">
      <c r="A11" s="86" t="s">
        <v>30</v>
      </c>
      <c r="B11" s="86" t="s">
        <v>79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302</v>
      </c>
      <c r="C12" s="105">
        <f>C13+C14</f>
        <v>2940</v>
      </c>
      <c r="D12" s="105">
        <f>D13+D14</f>
        <v>2940</v>
      </c>
      <c r="E12" s="106"/>
      <c r="G12" s="66"/>
    </row>
    <row r="13" spans="1:7" s="3" customFormat="1" ht="16.5" customHeight="1" x14ac:dyDescent="0.3">
      <c r="A13" s="95" t="s">
        <v>81</v>
      </c>
      <c r="B13" s="95" t="s">
        <v>305</v>
      </c>
      <c r="C13" s="8">
        <v>2940</v>
      </c>
      <c r="D13" s="8">
        <v>2940</v>
      </c>
      <c r="E13" s="106"/>
    </row>
    <row r="14" spans="1:7" s="3" customFormat="1" ht="16.5" customHeight="1" x14ac:dyDescent="0.3">
      <c r="A14" s="95" t="s">
        <v>466</v>
      </c>
      <c r="B14" s="95" t="s">
        <v>465</v>
      </c>
      <c r="C14" s="8"/>
      <c r="D14" s="8"/>
      <c r="E14" s="106"/>
    </row>
    <row r="15" spans="1:7" s="3" customFormat="1" ht="16.5" customHeight="1" x14ac:dyDescent="0.3">
      <c r="A15" s="95" t="s">
        <v>467</v>
      </c>
      <c r="B15" s="95" t="s">
        <v>97</v>
      </c>
      <c r="C15" s="8"/>
      <c r="D15" s="8"/>
      <c r="E15" s="106"/>
    </row>
    <row r="16" spans="1:7" s="3" customFormat="1" ht="16.5" customHeight="1" x14ac:dyDescent="0.3">
      <c r="A16" s="86" t="s">
        <v>82</v>
      </c>
      <c r="B16" s="86" t="s">
        <v>83</v>
      </c>
      <c r="C16" s="105"/>
      <c r="D16" s="105"/>
      <c r="E16" s="106"/>
    </row>
    <row r="17" spans="1:5" s="3" customFormat="1" ht="16.5" customHeight="1" x14ac:dyDescent="0.3">
      <c r="A17" s="95" t="s">
        <v>84</v>
      </c>
      <c r="B17" s="95" t="s">
        <v>86</v>
      </c>
      <c r="C17" s="8"/>
      <c r="D17" s="8"/>
      <c r="E17" s="106"/>
    </row>
    <row r="18" spans="1:5" s="3" customFormat="1" ht="30" x14ac:dyDescent="0.3">
      <c r="A18" s="95" t="s">
        <v>85</v>
      </c>
      <c r="B18" s="95" t="s">
        <v>110</v>
      </c>
      <c r="C18" s="8"/>
      <c r="D18" s="8"/>
      <c r="E18" s="106"/>
    </row>
    <row r="19" spans="1:5" s="3" customFormat="1" ht="16.5" customHeight="1" x14ac:dyDescent="0.3">
      <c r="A19" s="86" t="s">
        <v>87</v>
      </c>
      <c r="B19" s="86" t="s">
        <v>395</v>
      </c>
      <c r="C19" s="105"/>
      <c r="D19" s="105"/>
      <c r="E19" s="106"/>
    </row>
    <row r="20" spans="1:5" s="3" customFormat="1" ht="16.5" customHeight="1" x14ac:dyDescent="0.3">
      <c r="A20" s="95" t="s">
        <v>88</v>
      </c>
      <c r="B20" s="95" t="s">
        <v>89</v>
      </c>
      <c r="C20" s="8"/>
      <c r="D20" s="8"/>
      <c r="E20" s="106"/>
    </row>
    <row r="21" spans="1:5" s="3" customFormat="1" ht="30" x14ac:dyDescent="0.3">
      <c r="A21" s="95" t="s">
        <v>92</v>
      </c>
      <c r="B21" s="95" t="s">
        <v>90</v>
      </c>
      <c r="C21" s="8"/>
      <c r="D21" s="8"/>
      <c r="E21" s="106"/>
    </row>
    <row r="22" spans="1:5" s="3" customFormat="1" ht="16.5" customHeight="1" x14ac:dyDescent="0.3">
      <c r="A22" s="95" t="s">
        <v>93</v>
      </c>
      <c r="B22" s="95" t="s">
        <v>91</v>
      </c>
      <c r="C22" s="8"/>
      <c r="D22" s="8"/>
      <c r="E22" s="106"/>
    </row>
    <row r="23" spans="1:5" s="3" customFormat="1" ht="16.5" customHeight="1" x14ac:dyDescent="0.3">
      <c r="A23" s="95" t="s">
        <v>94</v>
      </c>
      <c r="B23" s="95" t="s">
        <v>411</v>
      </c>
      <c r="C23" s="8"/>
      <c r="D23" s="8"/>
      <c r="E23" s="106"/>
    </row>
    <row r="24" spans="1:5" s="3" customFormat="1" ht="16.5" customHeight="1" x14ac:dyDescent="0.3">
      <c r="A24" s="86" t="s">
        <v>95</v>
      </c>
      <c r="B24" s="86" t="s">
        <v>412</v>
      </c>
      <c r="C24" s="247"/>
      <c r="D24" s="8"/>
      <c r="E24" s="106"/>
    </row>
    <row r="25" spans="1:5" s="3" customFormat="1" x14ac:dyDescent="0.3">
      <c r="A25" s="86" t="s">
        <v>246</v>
      </c>
      <c r="B25" s="86" t="s">
        <v>418</v>
      </c>
      <c r="C25" s="8"/>
      <c r="D25" s="8"/>
      <c r="E25" s="106"/>
    </row>
    <row r="26" spans="1:5" ht="16.5" customHeight="1" x14ac:dyDescent="0.3">
      <c r="A26" s="85">
        <v>1.2</v>
      </c>
      <c r="B26" s="85" t="s">
        <v>96</v>
      </c>
      <c r="C26" s="83">
        <f>C27+C31</f>
        <v>184</v>
      </c>
      <c r="D26" s="83">
        <f>D30+D31</f>
        <v>184</v>
      </c>
      <c r="E26" s="106"/>
    </row>
    <row r="27" spans="1:5" ht="16.5" customHeight="1" x14ac:dyDescent="0.3">
      <c r="A27" s="86" t="s">
        <v>32</v>
      </c>
      <c r="B27" s="86" t="s">
        <v>305</v>
      </c>
      <c r="C27" s="105">
        <f>+C30+C29+C28</f>
        <v>184</v>
      </c>
      <c r="D27" s="105">
        <f>D28+D29+D30</f>
        <v>184</v>
      </c>
      <c r="E27" s="106"/>
    </row>
    <row r="28" spans="1:5" x14ac:dyDescent="0.3">
      <c r="A28" s="229" t="s">
        <v>98</v>
      </c>
      <c r="B28" s="229" t="s">
        <v>303</v>
      </c>
      <c r="C28" s="8"/>
      <c r="D28" s="8"/>
      <c r="E28" s="106"/>
    </row>
    <row r="29" spans="1:5" x14ac:dyDescent="0.3">
      <c r="A29" s="229" t="s">
        <v>99</v>
      </c>
      <c r="B29" s="229" t="s">
        <v>306</v>
      </c>
      <c r="C29" s="8"/>
      <c r="D29" s="8"/>
      <c r="E29" s="106"/>
    </row>
    <row r="30" spans="1:5" x14ac:dyDescent="0.3">
      <c r="A30" s="229" t="s">
        <v>420</v>
      </c>
      <c r="B30" s="229" t="s">
        <v>304</v>
      </c>
      <c r="C30" s="8">
        <v>184</v>
      </c>
      <c r="D30" s="8">
        <v>184</v>
      </c>
      <c r="E30" s="106"/>
    </row>
    <row r="31" spans="1:5" x14ac:dyDescent="0.3">
      <c r="A31" s="86" t="s">
        <v>33</v>
      </c>
      <c r="B31" s="86" t="s">
        <v>465</v>
      </c>
      <c r="C31" s="105"/>
      <c r="D31" s="105"/>
      <c r="E31" s="106"/>
    </row>
    <row r="32" spans="1:5" x14ac:dyDescent="0.3">
      <c r="A32" s="229" t="s">
        <v>12</v>
      </c>
      <c r="B32" s="229" t="s">
        <v>468</v>
      </c>
      <c r="C32" s="8"/>
      <c r="D32" s="8"/>
      <c r="E32" s="106"/>
    </row>
    <row r="33" spans="1:9" x14ac:dyDescent="0.3">
      <c r="A33" s="229" t="s">
        <v>13</v>
      </c>
      <c r="B33" s="229" t="s">
        <v>469</v>
      </c>
      <c r="C33" s="8"/>
      <c r="D33" s="8"/>
      <c r="E33" s="106"/>
    </row>
    <row r="34" spans="1:9" x14ac:dyDescent="0.3">
      <c r="A34" s="229" t="s">
        <v>276</v>
      </c>
      <c r="B34" s="229" t="s">
        <v>470</v>
      </c>
      <c r="C34" s="8"/>
      <c r="D34" s="8"/>
      <c r="E34" s="106"/>
    </row>
    <row r="35" spans="1:9" x14ac:dyDescent="0.3">
      <c r="A35" s="86" t="s">
        <v>34</v>
      </c>
      <c r="B35" s="243" t="s">
        <v>417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107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266</v>
      </c>
      <c r="D43" s="109"/>
      <c r="E43" s="108"/>
      <c r="F43" s="108"/>
      <c r="G43"/>
      <c r="H43"/>
      <c r="I43"/>
    </row>
    <row r="44" spans="1:9" x14ac:dyDescent="0.3">
      <c r="A44"/>
      <c r="B44" s="2" t="s">
        <v>265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139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79" customWidth="1"/>
    <col min="2" max="2" width="13.28515625" style="179" customWidth="1"/>
    <col min="3" max="3" width="21.42578125" style="179" customWidth="1"/>
    <col min="4" max="4" width="17.85546875" style="179" customWidth="1"/>
    <col min="5" max="5" width="12.7109375" style="179" customWidth="1"/>
    <col min="6" max="6" width="36.85546875" style="179" customWidth="1"/>
    <col min="7" max="7" width="22.28515625" style="179" customWidth="1"/>
    <col min="8" max="8" width="0.5703125" style="179" customWidth="1"/>
    <col min="9" max="16384" width="9.140625" style="179"/>
  </cols>
  <sheetData>
    <row r="1" spans="1:8" x14ac:dyDescent="0.3">
      <c r="A1" s="72" t="s">
        <v>356</v>
      </c>
      <c r="B1" s="74"/>
      <c r="C1" s="74"/>
      <c r="D1" s="74"/>
      <c r="E1" s="74"/>
      <c r="F1" s="74"/>
      <c r="G1" s="158" t="s">
        <v>109</v>
      </c>
      <c r="H1" s="159"/>
    </row>
    <row r="2" spans="1:8" x14ac:dyDescent="0.3">
      <c r="A2" s="74" t="s">
        <v>140</v>
      </c>
      <c r="B2" s="74"/>
      <c r="C2" s="74"/>
      <c r="D2" s="74"/>
      <c r="E2" s="74"/>
      <c r="F2" s="74"/>
      <c r="G2" s="160" t="str">
        <f>'ფორმა N1'!L2</f>
        <v>01.01.21-31.12.21</v>
      </c>
      <c r="H2" s="159"/>
    </row>
    <row r="3" spans="1:8" x14ac:dyDescent="0.3">
      <c r="A3" s="74"/>
      <c r="B3" s="74"/>
      <c r="C3" s="74"/>
      <c r="D3" s="74"/>
      <c r="E3" s="74"/>
      <c r="F3" s="74"/>
      <c r="G3" s="100"/>
      <c r="H3" s="159"/>
    </row>
    <row r="4" spans="1:8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203" t="str">
        <f>'ფორმა N1'!A5</f>
        <v>საქართველოს კონსერვატიული პარტია</v>
      </c>
      <c r="B5" s="203"/>
      <c r="C5" s="203"/>
      <c r="D5" s="203"/>
      <c r="E5" s="203"/>
      <c r="F5" s="203"/>
      <c r="G5" s="203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61" t="s">
        <v>307</v>
      </c>
      <c r="B8" s="161" t="s">
        <v>141</v>
      </c>
      <c r="C8" s="162" t="s">
        <v>354</v>
      </c>
      <c r="D8" s="162" t="s">
        <v>355</v>
      </c>
      <c r="E8" s="162" t="s">
        <v>270</v>
      </c>
      <c r="F8" s="161" t="s">
        <v>312</v>
      </c>
      <c r="G8" s="162" t="s">
        <v>308</v>
      </c>
      <c r="H8" s="103"/>
    </row>
    <row r="9" spans="1:8" x14ac:dyDescent="0.3">
      <c r="A9" s="163" t="s">
        <v>309</v>
      </c>
      <c r="B9" s="164"/>
      <c r="C9" s="165"/>
      <c r="D9" s="166"/>
      <c r="E9" s="166"/>
      <c r="F9" s="166"/>
      <c r="G9" s="167"/>
      <c r="H9" s="103"/>
    </row>
    <row r="10" spans="1:8" ht="15.75" x14ac:dyDescent="0.3">
      <c r="A10" s="164">
        <v>1</v>
      </c>
      <c r="B10" s="150"/>
      <c r="C10" s="168"/>
      <c r="D10" s="169"/>
      <c r="E10" s="169"/>
      <c r="F10" s="169"/>
      <c r="G10" s="170" t="str">
        <f>IF(ISBLANK(B10),"",G9+C10-D10)</f>
        <v/>
      </c>
      <c r="H10" s="103"/>
    </row>
    <row r="11" spans="1:8" ht="15.75" x14ac:dyDescent="0.3">
      <c r="A11" s="164">
        <v>2</v>
      </c>
      <c r="B11" s="150"/>
      <c r="C11" s="168"/>
      <c r="D11" s="169"/>
      <c r="E11" s="169"/>
      <c r="F11" s="169"/>
      <c r="G11" s="170" t="str">
        <f t="shared" ref="G11:G38" si="0">IF(ISBLANK(B11),"",G10+C11-D11)</f>
        <v/>
      </c>
      <c r="H11" s="103"/>
    </row>
    <row r="12" spans="1:8" ht="15.75" x14ac:dyDescent="0.3">
      <c r="A12" s="164">
        <v>3</v>
      </c>
      <c r="B12" s="150"/>
      <c r="C12" s="168"/>
      <c r="D12" s="169"/>
      <c r="E12" s="169"/>
      <c r="F12" s="169"/>
      <c r="G12" s="170" t="str">
        <f t="shared" si="0"/>
        <v/>
      </c>
      <c r="H12" s="103"/>
    </row>
    <row r="13" spans="1:8" ht="15.75" x14ac:dyDescent="0.3">
      <c r="A13" s="164">
        <v>4</v>
      </c>
      <c r="B13" s="150"/>
      <c r="C13" s="168"/>
      <c r="D13" s="169"/>
      <c r="E13" s="169"/>
      <c r="F13" s="169"/>
      <c r="G13" s="170" t="str">
        <f t="shared" si="0"/>
        <v/>
      </c>
      <c r="H13" s="103"/>
    </row>
    <row r="14" spans="1:8" ht="15.75" x14ac:dyDescent="0.3">
      <c r="A14" s="164">
        <v>5</v>
      </c>
      <c r="B14" s="150"/>
      <c r="C14" s="168"/>
      <c r="D14" s="169"/>
      <c r="E14" s="169"/>
      <c r="F14" s="169"/>
      <c r="G14" s="170" t="str">
        <f t="shared" si="0"/>
        <v/>
      </c>
      <c r="H14" s="103"/>
    </row>
    <row r="15" spans="1:8" ht="15.75" x14ac:dyDescent="0.3">
      <c r="A15" s="164">
        <v>6</v>
      </c>
      <c r="B15" s="150"/>
      <c r="C15" s="168"/>
      <c r="D15" s="169"/>
      <c r="E15" s="169"/>
      <c r="F15" s="169"/>
      <c r="G15" s="170" t="str">
        <f t="shared" si="0"/>
        <v/>
      </c>
      <c r="H15" s="103"/>
    </row>
    <row r="16" spans="1:8" ht="15.75" x14ac:dyDescent="0.3">
      <c r="A16" s="164">
        <v>7</v>
      </c>
      <c r="B16" s="150"/>
      <c r="C16" s="168"/>
      <c r="D16" s="169"/>
      <c r="E16" s="169"/>
      <c r="F16" s="169"/>
      <c r="G16" s="170" t="str">
        <f t="shared" si="0"/>
        <v/>
      </c>
      <c r="H16" s="103"/>
    </row>
    <row r="17" spans="1:8" ht="15.75" x14ac:dyDescent="0.3">
      <c r="A17" s="164">
        <v>8</v>
      </c>
      <c r="B17" s="150"/>
      <c r="C17" s="168"/>
      <c r="D17" s="169"/>
      <c r="E17" s="169"/>
      <c r="F17" s="169"/>
      <c r="G17" s="170" t="str">
        <f t="shared" si="0"/>
        <v/>
      </c>
      <c r="H17" s="103"/>
    </row>
    <row r="18" spans="1:8" ht="15.75" x14ac:dyDescent="0.3">
      <c r="A18" s="164">
        <v>9</v>
      </c>
      <c r="B18" s="150"/>
      <c r="C18" s="168"/>
      <c r="D18" s="169"/>
      <c r="E18" s="169"/>
      <c r="F18" s="169"/>
      <c r="G18" s="170" t="str">
        <f t="shared" si="0"/>
        <v/>
      </c>
      <c r="H18" s="103"/>
    </row>
    <row r="19" spans="1:8" ht="15.75" x14ac:dyDescent="0.3">
      <c r="A19" s="164">
        <v>10</v>
      </c>
      <c r="B19" s="150"/>
      <c r="C19" s="168"/>
      <c r="D19" s="169"/>
      <c r="E19" s="169"/>
      <c r="F19" s="169"/>
      <c r="G19" s="170" t="str">
        <f t="shared" si="0"/>
        <v/>
      </c>
      <c r="H19" s="103"/>
    </row>
    <row r="20" spans="1:8" ht="15.75" x14ac:dyDescent="0.3">
      <c r="A20" s="164">
        <v>11</v>
      </c>
      <c r="B20" s="150"/>
      <c r="C20" s="168"/>
      <c r="D20" s="169"/>
      <c r="E20" s="169"/>
      <c r="F20" s="169"/>
      <c r="G20" s="170" t="str">
        <f t="shared" si="0"/>
        <v/>
      </c>
      <c r="H20" s="103"/>
    </row>
    <row r="21" spans="1:8" ht="15.75" x14ac:dyDescent="0.3">
      <c r="A21" s="164">
        <v>12</v>
      </c>
      <c r="B21" s="150"/>
      <c r="C21" s="168"/>
      <c r="D21" s="169"/>
      <c r="E21" s="169"/>
      <c r="F21" s="169"/>
      <c r="G21" s="170" t="str">
        <f t="shared" si="0"/>
        <v/>
      </c>
      <c r="H21" s="103"/>
    </row>
    <row r="22" spans="1:8" ht="15.75" x14ac:dyDescent="0.3">
      <c r="A22" s="164">
        <v>13</v>
      </c>
      <c r="B22" s="150"/>
      <c r="C22" s="168"/>
      <c r="D22" s="169"/>
      <c r="E22" s="169"/>
      <c r="F22" s="169"/>
      <c r="G22" s="170" t="str">
        <f t="shared" si="0"/>
        <v/>
      </c>
      <c r="H22" s="103"/>
    </row>
    <row r="23" spans="1:8" ht="15.75" x14ac:dyDescent="0.3">
      <c r="A23" s="164">
        <v>14</v>
      </c>
      <c r="B23" s="150"/>
      <c r="C23" s="168"/>
      <c r="D23" s="169"/>
      <c r="E23" s="169"/>
      <c r="F23" s="169"/>
      <c r="G23" s="170" t="str">
        <f t="shared" si="0"/>
        <v/>
      </c>
      <c r="H23" s="103"/>
    </row>
    <row r="24" spans="1:8" ht="15.75" x14ac:dyDescent="0.3">
      <c r="A24" s="164">
        <v>15</v>
      </c>
      <c r="B24" s="150"/>
      <c r="C24" s="168"/>
      <c r="D24" s="169"/>
      <c r="E24" s="169"/>
      <c r="F24" s="169"/>
      <c r="G24" s="170" t="str">
        <f t="shared" si="0"/>
        <v/>
      </c>
      <c r="H24" s="103"/>
    </row>
    <row r="25" spans="1:8" ht="15.75" x14ac:dyDescent="0.3">
      <c r="A25" s="164">
        <v>16</v>
      </c>
      <c r="B25" s="150"/>
      <c r="C25" s="168"/>
      <c r="D25" s="169"/>
      <c r="E25" s="169"/>
      <c r="F25" s="169"/>
      <c r="G25" s="170" t="str">
        <f t="shared" si="0"/>
        <v/>
      </c>
      <c r="H25" s="103"/>
    </row>
    <row r="26" spans="1:8" ht="15.75" x14ac:dyDescent="0.3">
      <c r="A26" s="164">
        <v>17</v>
      </c>
      <c r="B26" s="150"/>
      <c r="C26" s="168"/>
      <c r="D26" s="169"/>
      <c r="E26" s="169"/>
      <c r="F26" s="169"/>
      <c r="G26" s="170" t="str">
        <f t="shared" si="0"/>
        <v/>
      </c>
      <c r="H26" s="103"/>
    </row>
    <row r="27" spans="1:8" ht="15.75" x14ac:dyDescent="0.3">
      <c r="A27" s="164">
        <v>18</v>
      </c>
      <c r="B27" s="150"/>
      <c r="C27" s="168"/>
      <c r="D27" s="169"/>
      <c r="E27" s="169"/>
      <c r="F27" s="169"/>
      <c r="G27" s="170" t="str">
        <f t="shared" si="0"/>
        <v/>
      </c>
      <c r="H27" s="103"/>
    </row>
    <row r="28" spans="1:8" ht="15.75" x14ac:dyDescent="0.3">
      <c r="A28" s="164">
        <v>19</v>
      </c>
      <c r="B28" s="150"/>
      <c r="C28" s="168"/>
      <c r="D28" s="169"/>
      <c r="E28" s="169"/>
      <c r="F28" s="169"/>
      <c r="G28" s="170" t="str">
        <f t="shared" si="0"/>
        <v/>
      </c>
      <c r="H28" s="103"/>
    </row>
    <row r="29" spans="1:8" ht="15.75" x14ac:dyDescent="0.3">
      <c r="A29" s="164">
        <v>20</v>
      </c>
      <c r="B29" s="150"/>
      <c r="C29" s="168"/>
      <c r="D29" s="169"/>
      <c r="E29" s="169"/>
      <c r="F29" s="169"/>
      <c r="G29" s="170" t="str">
        <f t="shared" si="0"/>
        <v/>
      </c>
      <c r="H29" s="103"/>
    </row>
    <row r="30" spans="1:8" ht="15.75" x14ac:dyDescent="0.3">
      <c r="A30" s="164">
        <v>21</v>
      </c>
      <c r="B30" s="150"/>
      <c r="C30" s="171"/>
      <c r="D30" s="172"/>
      <c r="E30" s="172"/>
      <c r="F30" s="172"/>
      <c r="G30" s="170" t="str">
        <f t="shared" si="0"/>
        <v/>
      </c>
      <c r="H30" s="103"/>
    </row>
    <row r="31" spans="1:8" ht="15.75" x14ac:dyDescent="0.3">
      <c r="A31" s="164">
        <v>22</v>
      </c>
      <c r="B31" s="150"/>
      <c r="C31" s="171"/>
      <c r="D31" s="172"/>
      <c r="E31" s="172"/>
      <c r="F31" s="172"/>
      <c r="G31" s="170" t="str">
        <f t="shared" si="0"/>
        <v/>
      </c>
      <c r="H31" s="103"/>
    </row>
    <row r="32" spans="1:8" ht="15.75" x14ac:dyDescent="0.3">
      <c r="A32" s="164">
        <v>23</v>
      </c>
      <c r="B32" s="150"/>
      <c r="C32" s="171"/>
      <c r="D32" s="172"/>
      <c r="E32" s="172"/>
      <c r="F32" s="172"/>
      <c r="G32" s="170" t="str">
        <f t="shared" si="0"/>
        <v/>
      </c>
      <c r="H32" s="103"/>
    </row>
    <row r="33" spans="1:10" ht="15.75" x14ac:dyDescent="0.3">
      <c r="A33" s="164">
        <v>24</v>
      </c>
      <c r="B33" s="150"/>
      <c r="C33" s="171"/>
      <c r="D33" s="172"/>
      <c r="E33" s="172"/>
      <c r="F33" s="172"/>
      <c r="G33" s="170" t="str">
        <f t="shared" si="0"/>
        <v/>
      </c>
      <c r="H33" s="103"/>
    </row>
    <row r="34" spans="1:10" ht="15.75" x14ac:dyDescent="0.3">
      <c r="A34" s="164">
        <v>25</v>
      </c>
      <c r="B34" s="150"/>
      <c r="C34" s="171"/>
      <c r="D34" s="172"/>
      <c r="E34" s="172"/>
      <c r="F34" s="172"/>
      <c r="G34" s="170" t="str">
        <f t="shared" si="0"/>
        <v/>
      </c>
      <c r="H34" s="103"/>
    </row>
    <row r="35" spans="1:10" ht="15.75" x14ac:dyDescent="0.3">
      <c r="A35" s="164">
        <v>26</v>
      </c>
      <c r="B35" s="150"/>
      <c r="C35" s="171"/>
      <c r="D35" s="172"/>
      <c r="E35" s="172"/>
      <c r="F35" s="172"/>
      <c r="G35" s="170" t="str">
        <f t="shared" si="0"/>
        <v/>
      </c>
      <c r="H35" s="103"/>
    </row>
    <row r="36" spans="1:10" ht="15.75" x14ac:dyDescent="0.3">
      <c r="A36" s="164">
        <v>27</v>
      </c>
      <c r="B36" s="150"/>
      <c r="C36" s="171"/>
      <c r="D36" s="172"/>
      <c r="E36" s="172"/>
      <c r="F36" s="172"/>
      <c r="G36" s="170" t="str">
        <f t="shared" si="0"/>
        <v/>
      </c>
      <c r="H36" s="103"/>
    </row>
    <row r="37" spans="1:10" ht="15.75" x14ac:dyDescent="0.3">
      <c r="A37" s="164">
        <v>28</v>
      </c>
      <c r="B37" s="150"/>
      <c r="C37" s="171"/>
      <c r="D37" s="172"/>
      <c r="E37" s="172"/>
      <c r="F37" s="172"/>
      <c r="G37" s="170" t="str">
        <f t="shared" si="0"/>
        <v/>
      </c>
      <c r="H37" s="103"/>
    </row>
    <row r="38" spans="1:10" ht="15.75" x14ac:dyDescent="0.3">
      <c r="A38" s="164">
        <v>29</v>
      </c>
      <c r="B38" s="150"/>
      <c r="C38" s="171"/>
      <c r="D38" s="172"/>
      <c r="E38" s="172"/>
      <c r="F38" s="172"/>
      <c r="G38" s="170" t="str">
        <f t="shared" si="0"/>
        <v/>
      </c>
      <c r="H38" s="103"/>
    </row>
    <row r="39" spans="1:10" ht="15.75" x14ac:dyDescent="0.3">
      <c r="A39" s="164" t="s">
        <v>273</v>
      </c>
      <c r="B39" s="150"/>
      <c r="C39" s="171"/>
      <c r="D39" s="172"/>
      <c r="E39" s="172"/>
      <c r="F39" s="172"/>
      <c r="G39" s="170" t="str">
        <f>IF(ISBLANK(B39),"",#REF!+C39-D39)</f>
        <v/>
      </c>
      <c r="H39" s="103"/>
    </row>
    <row r="40" spans="1:10" x14ac:dyDescent="0.3">
      <c r="A40" s="173" t="s">
        <v>310</v>
      </c>
      <c r="B40" s="174"/>
      <c r="C40" s="175"/>
      <c r="D40" s="176"/>
      <c r="E40" s="176"/>
      <c r="F40" s="177"/>
      <c r="G40" s="178" t="str">
        <f>G39</f>
        <v/>
      </c>
      <c r="H40" s="103"/>
    </row>
    <row r="44" spans="1:10" x14ac:dyDescent="0.3">
      <c r="B44" s="181" t="s">
        <v>107</v>
      </c>
      <c r="F44" s="182"/>
    </row>
    <row r="45" spans="1:10" x14ac:dyDescent="0.3">
      <c r="F45" s="180"/>
      <c r="G45" s="180"/>
      <c r="H45" s="180"/>
      <c r="I45" s="180"/>
      <c r="J45" s="180"/>
    </row>
    <row r="46" spans="1:10" x14ac:dyDescent="0.3">
      <c r="C46" s="183"/>
      <c r="F46" s="183"/>
      <c r="G46" s="184"/>
      <c r="H46" s="180"/>
      <c r="I46" s="180"/>
      <c r="J46" s="180"/>
    </row>
    <row r="47" spans="1:10" x14ac:dyDescent="0.3">
      <c r="A47" s="180"/>
      <c r="C47" s="185" t="s">
        <v>263</v>
      </c>
      <c r="F47" s="186" t="s">
        <v>268</v>
      </c>
      <c r="G47" s="184"/>
      <c r="H47" s="180"/>
      <c r="I47" s="180"/>
      <c r="J47" s="180"/>
    </row>
    <row r="48" spans="1:10" x14ac:dyDescent="0.3">
      <c r="A48" s="180"/>
      <c r="C48" s="187" t="s">
        <v>139</v>
      </c>
      <c r="F48" s="179" t="s">
        <v>264</v>
      </c>
      <c r="G48" s="180"/>
      <c r="H48" s="180"/>
      <c r="I48" s="180"/>
      <c r="J48" s="180"/>
    </row>
    <row r="49" spans="2:2" s="180" customFormat="1" x14ac:dyDescent="0.3">
      <c r="B49" s="179"/>
    </row>
    <row r="50" spans="2:2" s="180" customFormat="1" ht="12.75" x14ac:dyDescent="0.2"/>
    <row r="51" spans="2:2" s="180" customFormat="1" ht="12.75" x14ac:dyDescent="0.2"/>
    <row r="52" spans="2:2" s="180" customFormat="1" ht="12.75" x14ac:dyDescent="0.2"/>
    <row r="53" spans="2:2" s="180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O20" sqref="O20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5" t="s">
        <v>299</v>
      </c>
      <c r="B1" s="136"/>
      <c r="C1" s="136"/>
      <c r="D1" s="136"/>
      <c r="E1" s="136"/>
      <c r="F1" s="76"/>
      <c r="G1" s="76"/>
      <c r="H1" s="76"/>
      <c r="I1" s="478" t="s">
        <v>109</v>
      </c>
      <c r="J1" s="478"/>
      <c r="K1" s="142"/>
    </row>
    <row r="2" spans="1:12" s="23" customFormat="1" ht="15" x14ac:dyDescent="0.3">
      <c r="A2" s="103" t="s">
        <v>140</v>
      </c>
      <c r="B2" s="136"/>
      <c r="C2" s="136"/>
      <c r="D2" s="136"/>
      <c r="E2" s="136"/>
      <c r="F2" s="137"/>
      <c r="G2" s="138"/>
      <c r="H2" s="138"/>
      <c r="I2" s="464" t="str">
        <f>'ფორმა N1'!L2</f>
        <v>01.01.21-31.12.21</v>
      </c>
      <c r="J2" s="465"/>
      <c r="K2" s="142"/>
    </row>
    <row r="3" spans="1:12" s="23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 x14ac:dyDescent="0.3">
      <c r="A5" s="117" t="str">
        <f>'ფორმა N1'!A5</f>
        <v>საქართველოს კონსერვატიული პარტია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2">
      <c r="A7" s="131"/>
      <c r="B7" s="480" t="s">
        <v>220</v>
      </c>
      <c r="C7" s="480"/>
      <c r="D7" s="480" t="s">
        <v>287</v>
      </c>
      <c r="E7" s="480"/>
      <c r="F7" s="480" t="s">
        <v>288</v>
      </c>
      <c r="G7" s="480"/>
      <c r="H7" s="149" t="s">
        <v>274</v>
      </c>
      <c r="I7" s="480" t="s">
        <v>223</v>
      </c>
      <c r="J7" s="480"/>
      <c r="K7" s="143"/>
    </row>
    <row r="8" spans="1:12" ht="15" x14ac:dyDescent="0.2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 ht="15" x14ac:dyDescent="0.2">
      <c r="A9" s="60" t="s">
        <v>116</v>
      </c>
      <c r="B9" s="80"/>
      <c r="C9" s="80">
        <f>C10+C14+C17</f>
        <v>295051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 t="shared" si="0"/>
        <v>295051</v>
      </c>
      <c r="K9" s="143"/>
    </row>
    <row r="10" spans="1:12" ht="15" x14ac:dyDescent="0.2">
      <c r="A10" s="61" t="s">
        <v>117</v>
      </c>
      <c r="B10" s="131"/>
      <c r="C10" s="131">
        <v>292754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292754</v>
      </c>
      <c r="K10" s="143"/>
    </row>
    <row r="11" spans="1:12" ht="15" x14ac:dyDescent="0.2">
      <c r="A11" s="61" t="s">
        <v>118</v>
      </c>
      <c r="B11" s="26"/>
      <c r="C11" s="26">
        <v>292754</v>
      </c>
      <c r="D11" s="26"/>
      <c r="E11" s="26"/>
      <c r="F11" s="26"/>
      <c r="G11" s="26"/>
      <c r="H11" s="26"/>
      <c r="I11" s="26"/>
      <c r="J11" s="26">
        <v>292754</v>
      </c>
      <c r="K11" s="143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 x14ac:dyDescent="0.2">
      <c r="A14" s="61" t="s">
        <v>121</v>
      </c>
      <c r="B14" s="131"/>
      <c r="C14" s="131">
        <v>1671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1671</v>
      </c>
      <c r="K14" s="143"/>
    </row>
    <row r="15" spans="1:12" ht="15" x14ac:dyDescent="0.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 x14ac:dyDescent="0.2">
      <c r="A16" s="61" t="s">
        <v>123</v>
      </c>
      <c r="B16" s="26"/>
      <c r="C16" s="26">
        <v>1671</v>
      </c>
      <c r="D16" s="26"/>
      <c r="E16" s="26"/>
      <c r="F16" s="26"/>
      <c r="G16" s="26"/>
      <c r="H16" s="26"/>
      <c r="I16" s="26"/>
      <c r="J16" s="26">
        <v>1671</v>
      </c>
      <c r="K16" s="143"/>
    </row>
    <row r="17" spans="1:11" ht="15" x14ac:dyDescent="0.2">
      <c r="A17" s="61" t="s">
        <v>124</v>
      </c>
      <c r="B17" s="131"/>
      <c r="C17" s="131">
        <v>626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626</v>
      </c>
      <c r="K17" s="143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 x14ac:dyDescent="0.2">
      <c r="A19" s="61" t="s">
        <v>126</v>
      </c>
      <c r="B19" s="131"/>
      <c r="C19" s="131">
        <v>626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626</v>
      </c>
      <c r="K19" s="143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 x14ac:dyDescent="0.2">
      <c r="A21" s="61" t="s">
        <v>128</v>
      </c>
      <c r="B21" s="26"/>
      <c r="C21" s="26">
        <v>626</v>
      </c>
      <c r="D21" s="26"/>
      <c r="E21" s="26"/>
      <c r="F21" s="26"/>
      <c r="G21" s="26"/>
      <c r="H21" s="26"/>
      <c r="I21" s="26"/>
      <c r="J21" s="26">
        <v>626</v>
      </c>
      <c r="K21" s="143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 x14ac:dyDescent="0.2">
      <c r="A24" s="60" t="s">
        <v>131</v>
      </c>
      <c r="B24" s="80"/>
      <c r="C24" s="80">
        <v>0</v>
      </c>
      <c r="D24" s="80">
        <f t="shared" ref="D24:J24" si="5">SUM(D25:D31)</f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 x14ac:dyDescent="0.2">
      <c r="A25" s="61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 x14ac:dyDescent="0.2">
      <c r="A26" s="61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 x14ac:dyDescent="0.2">
      <c r="A27" s="61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 x14ac:dyDescent="0.2">
      <c r="A28" s="61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 x14ac:dyDescent="0.2">
      <c r="A29" s="61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 x14ac:dyDescent="0.2">
      <c r="A30" s="61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 x14ac:dyDescent="0.2">
      <c r="A31" s="61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 x14ac:dyDescent="0.2">
      <c r="A32" s="60" t="s">
        <v>132</v>
      </c>
      <c r="B32" s="80"/>
      <c r="C32" s="80"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 x14ac:dyDescent="0.2">
      <c r="A33" s="61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 x14ac:dyDescent="0.2">
      <c r="A34" s="61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 x14ac:dyDescent="0.2">
      <c r="A35" s="61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 x14ac:dyDescent="0.2">
      <c r="A36" s="60" t="s">
        <v>133</v>
      </c>
      <c r="B36" s="80"/>
      <c r="C36" s="80">
        <v>0</v>
      </c>
      <c r="D36" s="80">
        <f t="shared" ref="D36:J36" si="7">SUM(D37:D39,D42)</f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 x14ac:dyDescent="0.2">
      <c r="A37" s="61" t="s">
        <v>134</v>
      </c>
      <c r="B37" s="26"/>
      <c r="C37" s="26">
        <v>0</v>
      </c>
      <c r="D37" s="26"/>
      <c r="E37" s="26"/>
      <c r="F37" s="26"/>
      <c r="G37" s="26"/>
      <c r="H37" s="26"/>
      <c r="I37" s="26"/>
      <c r="J37" s="26"/>
      <c r="K37" s="143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 x14ac:dyDescent="0.2">
      <c r="A39" s="61" t="s">
        <v>136</v>
      </c>
      <c r="B39" s="131"/>
      <c r="C39" s="131">
        <v>0</v>
      </c>
      <c r="D39" s="131">
        <f t="shared" ref="D39:J39" si="8">SUM(D40:D41)</f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2">
      <c r="A40" s="61" t="s">
        <v>403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9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8"/>
      <c r="C48" s="68"/>
      <c r="F48" s="68"/>
      <c r="G48" s="71"/>
      <c r="H48" s="68"/>
      <c r="I48"/>
      <c r="J48"/>
    </row>
    <row r="49" spans="1:10" s="2" customFormat="1" ht="15" x14ac:dyDescent="0.3">
      <c r="B49" s="67" t="s">
        <v>263</v>
      </c>
      <c r="F49" s="12" t="s">
        <v>268</v>
      </c>
      <c r="G49" s="70"/>
      <c r="I49"/>
      <c r="J49"/>
    </row>
    <row r="50" spans="1:10" s="2" customFormat="1" ht="15" x14ac:dyDescent="0.3">
      <c r="B50" s="64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B9" sqref="B9"/>
    </sheetView>
  </sheetViews>
  <sheetFormatPr defaultRowHeight="12.75" x14ac:dyDescent="0.2"/>
  <cols>
    <col min="1" max="1" width="6" style="195" customWidth="1"/>
    <col min="2" max="2" width="21.140625" style="195" customWidth="1"/>
    <col min="3" max="3" width="25.140625" style="195" bestFit="1" customWidth="1"/>
    <col min="4" max="4" width="19.7109375" style="195" customWidth="1"/>
    <col min="5" max="5" width="19.5703125" style="195" customWidth="1"/>
    <col min="6" max="6" width="23.5703125" style="195" customWidth="1"/>
    <col min="7" max="7" width="26.5703125" style="195" customWidth="1"/>
    <col min="8" max="8" width="18.28515625" style="195" customWidth="1"/>
    <col min="9" max="9" width="17.140625" style="195" customWidth="1"/>
    <col min="10" max="16384" width="9.140625" style="195"/>
  </cols>
  <sheetData>
    <row r="1" spans="1:9" ht="15" x14ac:dyDescent="0.2">
      <c r="A1" s="188" t="s">
        <v>490</v>
      </c>
      <c r="B1" s="188"/>
      <c r="C1" s="189"/>
      <c r="D1" s="189"/>
      <c r="E1" s="189"/>
      <c r="F1" s="189"/>
      <c r="G1" s="189"/>
      <c r="H1" s="189"/>
      <c r="I1" s="350" t="s">
        <v>109</v>
      </c>
    </row>
    <row r="2" spans="1:9" ht="15" x14ac:dyDescent="0.3">
      <c r="A2" s="146" t="s">
        <v>140</v>
      </c>
      <c r="B2" s="146"/>
      <c r="C2" s="189"/>
      <c r="D2" s="189"/>
      <c r="E2" s="189"/>
      <c r="F2" s="189"/>
      <c r="G2" s="189"/>
      <c r="H2" s="189"/>
      <c r="I2" s="347" t="str">
        <f>'ფორმა N1'!L2</f>
        <v>01.01.21-31.12.21</v>
      </c>
    </row>
    <row r="3" spans="1:9" ht="15" x14ac:dyDescent="0.2">
      <c r="A3" s="189"/>
      <c r="B3" s="189"/>
      <c r="C3" s="189"/>
      <c r="D3" s="189"/>
      <c r="E3" s="189"/>
      <c r="F3" s="189"/>
      <c r="G3" s="189"/>
      <c r="H3" s="189"/>
      <c r="I3" s="139"/>
    </row>
    <row r="4" spans="1:9" ht="15" x14ac:dyDescent="0.3">
      <c r="A4" s="112" t="s">
        <v>269</v>
      </c>
      <c r="B4" s="112"/>
      <c r="C4" s="112"/>
      <c r="D4" s="112"/>
      <c r="E4" s="359"/>
      <c r="F4" s="190"/>
      <c r="G4" s="189"/>
      <c r="H4" s="189"/>
      <c r="I4" s="190"/>
    </row>
    <row r="5" spans="1:9" s="364" customFormat="1" ht="15" x14ac:dyDescent="0.3">
      <c r="A5" s="360" t="str">
        <f>'ფორმა N1'!A5</f>
        <v>საქართველოს კონსერვატიული პარტია</v>
      </c>
      <c r="B5" s="360"/>
      <c r="C5" s="361"/>
      <c r="D5" s="361"/>
      <c r="E5" s="361"/>
      <c r="F5" s="362"/>
      <c r="G5" s="363"/>
      <c r="H5" s="363"/>
      <c r="I5" s="362"/>
    </row>
    <row r="6" spans="1:9" ht="13.5" x14ac:dyDescent="0.2">
      <c r="A6" s="140"/>
      <c r="B6" s="140"/>
      <c r="C6" s="365"/>
      <c r="D6" s="365"/>
      <c r="E6" s="365"/>
      <c r="F6" s="189"/>
      <c r="G6" s="189"/>
      <c r="H6" s="189"/>
      <c r="I6" s="189"/>
    </row>
    <row r="7" spans="1:9" ht="60" x14ac:dyDescent="0.2">
      <c r="A7" s="366" t="s">
        <v>64</v>
      </c>
      <c r="B7" s="366" t="s">
        <v>481</v>
      </c>
      <c r="C7" s="367" t="s">
        <v>482</v>
      </c>
      <c r="D7" s="367" t="s">
        <v>483</v>
      </c>
      <c r="E7" s="367" t="s">
        <v>484</v>
      </c>
      <c r="F7" s="367" t="s">
        <v>365</v>
      </c>
      <c r="G7" s="367" t="s">
        <v>485</v>
      </c>
      <c r="H7" s="367" t="s">
        <v>486</v>
      </c>
      <c r="I7" s="367" t="s">
        <v>487</v>
      </c>
    </row>
    <row r="8" spans="1:9" ht="15" x14ac:dyDescent="0.2">
      <c r="A8" s="366">
        <v>1</v>
      </c>
      <c r="B8" s="366">
        <v>2</v>
      </c>
      <c r="C8" s="366">
        <v>3</v>
      </c>
      <c r="D8" s="367">
        <v>4</v>
      </c>
      <c r="E8" s="366">
        <v>5</v>
      </c>
      <c r="F8" s="367">
        <v>6</v>
      </c>
      <c r="G8" s="366">
        <v>7</v>
      </c>
      <c r="H8" s="367">
        <v>8</v>
      </c>
      <c r="I8" s="367">
        <v>9</v>
      </c>
    </row>
    <row r="9" spans="1:9" ht="25.5" x14ac:dyDescent="0.2">
      <c r="A9" s="368">
        <v>1</v>
      </c>
      <c r="B9" s="443" t="s">
        <v>536</v>
      </c>
      <c r="C9" s="450" t="s">
        <v>537</v>
      </c>
      <c r="D9" s="450" t="s">
        <v>538</v>
      </c>
      <c r="E9" s="450" t="s">
        <v>539</v>
      </c>
      <c r="F9" s="450">
        <v>220</v>
      </c>
      <c r="G9" s="450" t="s">
        <v>540</v>
      </c>
      <c r="H9" s="369"/>
      <c r="I9" s="369"/>
    </row>
    <row r="10" spans="1:9" ht="15" x14ac:dyDescent="0.2">
      <c r="A10" s="368">
        <v>2</v>
      </c>
      <c r="B10" s="368"/>
      <c r="C10" s="369"/>
      <c r="D10" s="369"/>
      <c r="E10" s="369"/>
      <c r="F10" s="369"/>
      <c r="G10" s="369"/>
      <c r="H10" s="369"/>
      <c r="I10" s="369"/>
    </row>
    <row r="11" spans="1:9" ht="15" x14ac:dyDescent="0.2">
      <c r="A11" s="368">
        <v>3</v>
      </c>
      <c r="B11" s="368"/>
      <c r="C11" s="369"/>
      <c r="D11" s="369"/>
      <c r="E11" s="369"/>
      <c r="F11" s="369"/>
      <c r="G11" s="369"/>
      <c r="H11" s="369"/>
      <c r="I11" s="369"/>
    </row>
    <row r="12" spans="1:9" ht="15" x14ac:dyDescent="0.2">
      <c r="A12" s="368">
        <v>4</v>
      </c>
      <c r="B12" s="368"/>
      <c r="C12" s="369"/>
      <c r="D12" s="369"/>
      <c r="E12" s="369"/>
      <c r="F12" s="369"/>
      <c r="G12" s="369"/>
      <c r="H12" s="369"/>
      <c r="I12" s="369"/>
    </row>
    <row r="13" spans="1:9" ht="15" x14ac:dyDescent="0.2">
      <c r="A13" s="368">
        <v>5</v>
      </c>
      <c r="B13" s="368"/>
      <c r="C13" s="369"/>
      <c r="D13" s="369"/>
      <c r="E13" s="369"/>
      <c r="F13" s="369"/>
      <c r="G13" s="369"/>
      <c r="H13" s="369"/>
      <c r="I13" s="369"/>
    </row>
    <row r="14" spans="1:9" ht="15" x14ac:dyDescent="0.2">
      <c r="A14" s="368">
        <v>6</v>
      </c>
      <c r="B14" s="368"/>
      <c r="C14" s="369"/>
      <c r="D14" s="369"/>
      <c r="E14" s="369"/>
      <c r="F14" s="369"/>
      <c r="G14" s="369"/>
      <c r="H14" s="369"/>
      <c r="I14" s="369"/>
    </row>
    <row r="15" spans="1:9" ht="15" x14ac:dyDescent="0.2">
      <c r="A15" s="368">
        <v>7</v>
      </c>
      <c r="B15" s="368"/>
      <c r="C15" s="369"/>
      <c r="D15" s="369"/>
      <c r="E15" s="369"/>
      <c r="F15" s="369"/>
      <c r="G15" s="369"/>
      <c r="H15" s="369"/>
      <c r="I15" s="369"/>
    </row>
    <row r="16" spans="1:9" ht="15" x14ac:dyDescent="0.2">
      <c r="A16" s="368">
        <v>8</v>
      </c>
      <c r="B16" s="368"/>
      <c r="C16" s="369"/>
      <c r="D16" s="369"/>
      <c r="E16" s="369"/>
      <c r="F16" s="369"/>
      <c r="G16" s="369"/>
      <c r="H16" s="369"/>
      <c r="I16" s="369"/>
    </row>
    <row r="17" spans="1:9" ht="15" x14ac:dyDescent="0.2">
      <c r="A17" s="368">
        <v>9</v>
      </c>
      <c r="B17" s="368"/>
      <c r="C17" s="369"/>
      <c r="D17" s="369"/>
      <c r="E17" s="369"/>
      <c r="F17" s="369"/>
      <c r="G17" s="369"/>
      <c r="H17" s="369"/>
      <c r="I17" s="369"/>
    </row>
    <row r="18" spans="1:9" ht="15" x14ac:dyDescent="0.2">
      <c r="A18" s="368">
        <v>10</v>
      </c>
      <c r="B18" s="368"/>
      <c r="C18" s="369"/>
      <c r="D18" s="369"/>
      <c r="E18" s="369"/>
      <c r="F18" s="369"/>
      <c r="G18" s="369"/>
      <c r="H18" s="369"/>
      <c r="I18" s="369"/>
    </row>
    <row r="19" spans="1:9" ht="15" x14ac:dyDescent="0.2">
      <c r="A19" s="368">
        <v>11</v>
      </c>
      <c r="B19" s="368"/>
      <c r="C19" s="369"/>
      <c r="D19" s="369"/>
      <c r="E19" s="369"/>
      <c r="F19" s="369"/>
      <c r="G19" s="369"/>
      <c r="H19" s="369"/>
      <c r="I19" s="369"/>
    </row>
    <row r="20" spans="1:9" ht="15" x14ac:dyDescent="0.2">
      <c r="A20" s="368">
        <v>12</v>
      </c>
      <c r="B20" s="368"/>
      <c r="C20" s="369"/>
      <c r="D20" s="369"/>
      <c r="E20" s="369"/>
      <c r="F20" s="369"/>
      <c r="G20" s="369"/>
      <c r="H20" s="369"/>
      <c r="I20" s="369"/>
    </row>
    <row r="21" spans="1:9" ht="15" x14ac:dyDescent="0.2">
      <c r="A21" s="368">
        <v>13</v>
      </c>
      <c r="B21" s="368"/>
      <c r="C21" s="369"/>
      <c r="D21" s="369"/>
      <c r="E21" s="369"/>
      <c r="F21" s="369"/>
      <c r="G21" s="369"/>
      <c r="H21" s="369"/>
      <c r="I21" s="369"/>
    </row>
    <row r="22" spans="1:9" ht="15" x14ac:dyDescent="0.2">
      <c r="A22" s="368">
        <v>14</v>
      </c>
      <c r="B22" s="368"/>
      <c r="C22" s="369"/>
      <c r="D22" s="369"/>
      <c r="E22" s="369"/>
      <c r="F22" s="369"/>
      <c r="G22" s="369"/>
      <c r="H22" s="369"/>
      <c r="I22" s="369"/>
    </row>
    <row r="23" spans="1:9" ht="15" x14ac:dyDescent="0.2">
      <c r="A23" s="368">
        <v>15</v>
      </c>
      <c r="B23" s="368"/>
      <c r="C23" s="369"/>
      <c r="D23" s="369"/>
      <c r="E23" s="369"/>
      <c r="F23" s="369"/>
      <c r="G23" s="369"/>
      <c r="H23" s="369"/>
      <c r="I23" s="369"/>
    </row>
    <row r="24" spans="1:9" ht="15" x14ac:dyDescent="0.2">
      <c r="A24" s="368">
        <v>16</v>
      </c>
      <c r="B24" s="368"/>
      <c r="C24" s="369"/>
      <c r="D24" s="369"/>
      <c r="E24" s="369"/>
      <c r="F24" s="369"/>
      <c r="G24" s="369"/>
      <c r="H24" s="369"/>
      <c r="I24" s="369"/>
    </row>
    <row r="25" spans="1:9" ht="15" x14ac:dyDescent="0.2">
      <c r="A25" s="368">
        <v>17</v>
      </c>
      <c r="B25" s="368"/>
      <c r="C25" s="369"/>
      <c r="D25" s="369"/>
      <c r="E25" s="369"/>
      <c r="F25" s="369"/>
      <c r="G25" s="369"/>
      <c r="H25" s="369"/>
      <c r="I25" s="369"/>
    </row>
    <row r="26" spans="1:9" ht="15" x14ac:dyDescent="0.2">
      <c r="A26" s="368">
        <v>18</v>
      </c>
      <c r="B26" s="368"/>
      <c r="C26" s="369"/>
      <c r="D26" s="369"/>
      <c r="E26" s="369"/>
      <c r="F26" s="369"/>
      <c r="G26" s="369"/>
      <c r="H26" s="369"/>
      <c r="I26" s="369"/>
    </row>
    <row r="27" spans="1:9" ht="15" x14ac:dyDescent="0.2">
      <c r="A27" s="368" t="s">
        <v>273</v>
      </c>
      <c r="B27" s="368"/>
      <c r="C27" s="369"/>
      <c r="D27" s="369"/>
      <c r="E27" s="369"/>
      <c r="F27" s="369"/>
      <c r="G27" s="369"/>
      <c r="H27" s="369"/>
      <c r="I27" s="369"/>
    </row>
    <row r="28" spans="1:9" x14ac:dyDescent="0.2">
      <c r="A28" s="191"/>
      <c r="B28" s="191"/>
      <c r="C28" s="191"/>
      <c r="D28" s="191"/>
      <c r="E28" s="191"/>
      <c r="F28" s="191"/>
      <c r="G28" s="191"/>
      <c r="H28" s="191"/>
      <c r="I28" s="191"/>
    </row>
    <row r="29" spans="1:9" x14ac:dyDescent="0.2">
      <c r="A29" s="191"/>
      <c r="B29" s="191"/>
      <c r="C29" s="191"/>
      <c r="D29" s="191"/>
      <c r="E29" s="191"/>
      <c r="F29" s="191"/>
      <c r="G29" s="191"/>
      <c r="H29" s="191"/>
      <c r="I29" s="191"/>
    </row>
    <row r="30" spans="1:9" x14ac:dyDescent="0.2">
      <c r="A30" s="370"/>
      <c r="B30" s="370"/>
      <c r="C30" s="191"/>
      <c r="D30" s="191"/>
      <c r="E30" s="191"/>
      <c r="F30" s="191"/>
      <c r="G30" s="191"/>
      <c r="H30" s="191"/>
      <c r="I30" s="191"/>
    </row>
    <row r="31" spans="1:9" ht="15" x14ac:dyDescent="0.3">
      <c r="A31" s="21"/>
      <c r="B31" s="21"/>
      <c r="C31" s="371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81"/>
      <c r="E32" s="481"/>
      <c r="G32" s="194"/>
      <c r="H32" s="372"/>
    </row>
    <row r="33" spans="3:8" ht="15" x14ac:dyDescent="0.3">
      <c r="C33" s="21"/>
      <c r="D33" s="482" t="s">
        <v>263</v>
      </c>
      <c r="E33" s="482"/>
      <c r="G33" s="483" t="s">
        <v>488</v>
      </c>
      <c r="H33" s="483"/>
    </row>
    <row r="34" spans="3:8" ht="15" x14ac:dyDescent="0.3">
      <c r="C34" s="21"/>
      <c r="D34" s="21"/>
      <c r="E34" s="21"/>
      <c r="G34" s="484"/>
      <c r="H34" s="484"/>
    </row>
    <row r="35" spans="3:8" ht="15" x14ac:dyDescent="0.3">
      <c r="C35" s="21"/>
      <c r="D35" s="485" t="s">
        <v>139</v>
      </c>
      <c r="E35" s="485"/>
      <c r="G35" s="484"/>
      <c r="H35" s="484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10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64" customWidth="1"/>
    <col min="2" max="2" width="14.85546875" style="364" customWidth="1"/>
    <col min="3" max="3" width="21.140625" style="364" customWidth="1"/>
    <col min="4" max="5" width="12.7109375" style="364" customWidth="1"/>
    <col min="6" max="6" width="13.42578125" style="364" bestFit="1" customWidth="1"/>
    <col min="7" max="7" width="15.28515625" style="364" customWidth="1"/>
    <col min="8" max="8" width="23.85546875" style="364" customWidth="1"/>
    <col min="9" max="9" width="12.140625" style="364" bestFit="1" customWidth="1"/>
    <col min="10" max="10" width="19" style="364" customWidth="1"/>
    <col min="11" max="11" width="17.7109375" style="364" customWidth="1"/>
    <col min="12" max="16384" width="9.140625" style="364"/>
  </cols>
  <sheetData>
    <row r="1" spans="1:12" s="195" customFormat="1" ht="15" x14ac:dyDescent="0.2">
      <c r="A1" s="188" t="s">
        <v>300</v>
      </c>
      <c r="B1" s="188"/>
      <c r="C1" s="188"/>
      <c r="D1" s="189"/>
      <c r="E1" s="189"/>
      <c r="F1" s="189"/>
      <c r="G1" s="189"/>
      <c r="H1" s="189"/>
      <c r="I1" s="189"/>
      <c r="J1" s="189"/>
      <c r="K1" s="350" t="s">
        <v>109</v>
      </c>
    </row>
    <row r="2" spans="1:12" s="195" customFormat="1" ht="15" x14ac:dyDescent="0.3">
      <c r="A2" s="146" t="s">
        <v>140</v>
      </c>
      <c r="B2" s="146"/>
      <c r="C2" s="146"/>
      <c r="D2" s="189"/>
      <c r="E2" s="189"/>
      <c r="F2" s="189"/>
      <c r="G2" s="189"/>
      <c r="H2" s="189"/>
      <c r="I2" s="189"/>
      <c r="J2" s="189"/>
      <c r="K2" s="347" t="str">
        <f>'ფორმა N1'!L2</f>
        <v>01.01.21-31.12.21</v>
      </c>
    </row>
    <row r="3" spans="1:12" s="195" customFormat="1" ht="1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39"/>
      <c r="L3" s="364"/>
    </row>
    <row r="4" spans="1:12" s="195" customFormat="1" ht="15" x14ac:dyDescent="0.3">
      <c r="A4" s="112" t="s">
        <v>269</v>
      </c>
      <c r="B4" s="112"/>
      <c r="C4" s="112"/>
      <c r="D4" s="112"/>
      <c r="E4" s="112"/>
      <c r="F4" s="359"/>
      <c r="G4" s="190"/>
      <c r="H4" s="189"/>
      <c r="I4" s="189"/>
      <c r="J4" s="189"/>
      <c r="K4" s="189"/>
    </row>
    <row r="5" spans="1:12" ht="15" x14ac:dyDescent="0.3">
      <c r="A5" s="360" t="str">
        <f>'ფორმა N1'!A5</f>
        <v>საქართველოს კონსერვატიული პარტია</v>
      </c>
      <c r="B5" s="360"/>
      <c r="C5" s="360"/>
      <c r="D5" s="361"/>
      <c r="E5" s="361"/>
      <c r="F5" s="361"/>
      <c r="G5" s="362"/>
      <c r="H5" s="363"/>
      <c r="I5" s="363"/>
      <c r="J5" s="363"/>
      <c r="K5" s="362"/>
    </row>
    <row r="6" spans="1:12" s="195" customFormat="1" ht="13.5" x14ac:dyDescent="0.2">
      <c r="A6" s="140"/>
      <c r="B6" s="140"/>
      <c r="C6" s="140"/>
      <c r="D6" s="365"/>
      <c r="E6" s="365"/>
      <c r="F6" s="365"/>
      <c r="G6" s="189"/>
      <c r="H6" s="189"/>
      <c r="I6" s="189"/>
      <c r="J6" s="189"/>
      <c r="K6" s="189"/>
    </row>
    <row r="7" spans="1:12" s="195" customFormat="1" ht="60" x14ac:dyDescent="0.2">
      <c r="A7" s="366" t="s">
        <v>64</v>
      </c>
      <c r="B7" s="366" t="s">
        <v>481</v>
      </c>
      <c r="C7" s="366" t="s">
        <v>243</v>
      </c>
      <c r="D7" s="367" t="s">
        <v>240</v>
      </c>
      <c r="E7" s="367" t="s">
        <v>241</v>
      </c>
      <c r="F7" s="367" t="s">
        <v>340</v>
      </c>
      <c r="G7" s="367" t="s">
        <v>242</v>
      </c>
      <c r="H7" s="367" t="s">
        <v>489</v>
      </c>
      <c r="I7" s="367" t="s">
        <v>239</v>
      </c>
      <c r="J7" s="367" t="s">
        <v>486</v>
      </c>
      <c r="K7" s="367" t="s">
        <v>487</v>
      </c>
    </row>
    <row r="8" spans="1:12" s="195" customFormat="1" ht="15" x14ac:dyDescent="0.2">
      <c r="A8" s="366">
        <v>1</v>
      </c>
      <c r="B8" s="366">
        <v>2</v>
      </c>
      <c r="C8" s="366">
        <v>3</v>
      </c>
      <c r="D8" s="367">
        <v>4</v>
      </c>
      <c r="E8" s="366">
        <v>5</v>
      </c>
      <c r="F8" s="367">
        <v>6</v>
      </c>
      <c r="G8" s="366">
        <v>7</v>
      </c>
      <c r="H8" s="367">
        <v>8</v>
      </c>
      <c r="I8" s="366">
        <v>9</v>
      </c>
      <c r="J8" s="366">
        <v>10</v>
      </c>
      <c r="K8" s="367">
        <v>11</v>
      </c>
    </row>
    <row r="9" spans="1:12" s="195" customFormat="1" ht="15" x14ac:dyDescent="0.2">
      <c r="A9" s="368">
        <v>1</v>
      </c>
      <c r="B9" s="368"/>
      <c r="C9" s="368"/>
      <c r="D9" s="369"/>
      <c r="E9" s="369"/>
      <c r="F9" s="369"/>
      <c r="G9" s="369"/>
      <c r="H9" s="369"/>
      <c r="I9" s="369"/>
      <c r="J9" s="369"/>
      <c r="K9" s="369"/>
    </row>
    <row r="10" spans="1:12" s="195" customFormat="1" ht="15" x14ac:dyDescent="0.2">
      <c r="A10" s="368">
        <v>2</v>
      </c>
      <c r="B10" s="368"/>
      <c r="C10" s="368"/>
      <c r="D10" s="369"/>
      <c r="E10" s="369"/>
      <c r="F10" s="369"/>
      <c r="G10" s="369"/>
      <c r="H10" s="369"/>
      <c r="I10" s="369"/>
      <c r="J10" s="369"/>
      <c r="K10" s="369"/>
    </row>
    <row r="11" spans="1:12" s="195" customFormat="1" ht="15" x14ac:dyDescent="0.2">
      <c r="A11" s="368">
        <v>3</v>
      </c>
      <c r="B11" s="368"/>
      <c r="C11" s="368"/>
      <c r="D11" s="369"/>
      <c r="E11" s="369"/>
      <c r="F11" s="369"/>
      <c r="G11" s="369"/>
      <c r="H11" s="369"/>
      <c r="I11" s="369"/>
      <c r="J11" s="369"/>
      <c r="K11" s="369"/>
    </row>
    <row r="12" spans="1:12" s="195" customFormat="1" ht="15" x14ac:dyDescent="0.2">
      <c r="A12" s="368">
        <v>4</v>
      </c>
      <c r="B12" s="368"/>
      <c r="C12" s="368"/>
      <c r="D12" s="369"/>
      <c r="E12" s="369"/>
      <c r="F12" s="369"/>
      <c r="G12" s="369"/>
      <c r="H12" s="369"/>
      <c r="I12" s="369"/>
      <c r="J12" s="369"/>
      <c r="K12" s="369"/>
    </row>
    <row r="13" spans="1:12" s="195" customFormat="1" ht="15" x14ac:dyDescent="0.2">
      <c r="A13" s="368">
        <v>5</v>
      </c>
      <c r="B13" s="368"/>
      <c r="C13" s="368"/>
      <c r="D13" s="369"/>
      <c r="E13" s="369"/>
      <c r="F13" s="369"/>
      <c r="G13" s="369"/>
      <c r="H13" s="369"/>
      <c r="I13" s="369"/>
      <c r="J13" s="369"/>
      <c r="K13" s="369"/>
    </row>
    <row r="14" spans="1:12" s="195" customFormat="1" ht="15" x14ac:dyDescent="0.2">
      <c r="A14" s="368">
        <v>6</v>
      </c>
      <c r="B14" s="368"/>
      <c r="C14" s="368"/>
      <c r="D14" s="369"/>
      <c r="E14" s="369"/>
      <c r="F14" s="369"/>
      <c r="G14" s="369"/>
      <c r="H14" s="369"/>
      <c r="I14" s="369"/>
      <c r="J14" s="369"/>
      <c r="K14" s="369"/>
    </row>
    <row r="15" spans="1:12" s="195" customFormat="1" ht="15" x14ac:dyDescent="0.2">
      <c r="A15" s="368">
        <v>7</v>
      </c>
      <c r="B15" s="368"/>
      <c r="C15" s="368"/>
      <c r="D15" s="369"/>
      <c r="E15" s="369"/>
      <c r="F15" s="369"/>
      <c r="G15" s="369"/>
      <c r="H15" s="369"/>
      <c r="I15" s="369"/>
      <c r="J15" s="369"/>
      <c r="K15" s="369"/>
    </row>
    <row r="16" spans="1:12" s="195" customFormat="1" ht="15" x14ac:dyDescent="0.2">
      <c r="A16" s="368">
        <v>8</v>
      </c>
      <c r="B16" s="368"/>
      <c r="C16" s="368"/>
      <c r="D16" s="369"/>
      <c r="E16" s="369"/>
      <c r="F16" s="369"/>
      <c r="G16" s="369"/>
      <c r="H16" s="369"/>
      <c r="I16" s="369"/>
      <c r="J16" s="369"/>
      <c r="K16" s="369"/>
    </row>
    <row r="17" spans="1:11" s="195" customFormat="1" ht="15" x14ac:dyDescent="0.2">
      <c r="A17" s="368">
        <v>9</v>
      </c>
      <c r="B17" s="368"/>
      <c r="C17" s="368"/>
      <c r="D17" s="369"/>
      <c r="E17" s="369"/>
      <c r="F17" s="369"/>
      <c r="G17" s="369"/>
      <c r="H17" s="369"/>
      <c r="I17" s="369"/>
      <c r="J17" s="369"/>
      <c r="K17" s="369"/>
    </row>
    <row r="18" spans="1:11" s="195" customFormat="1" ht="15" x14ac:dyDescent="0.2">
      <c r="A18" s="368">
        <v>10</v>
      </c>
      <c r="B18" s="368"/>
      <c r="C18" s="368"/>
      <c r="D18" s="369"/>
      <c r="E18" s="369"/>
      <c r="F18" s="369"/>
      <c r="G18" s="369"/>
      <c r="H18" s="369"/>
      <c r="I18" s="369"/>
      <c r="J18" s="369"/>
      <c r="K18" s="369"/>
    </row>
    <row r="19" spans="1:11" s="195" customFormat="1" ht="15" x14ac:dyDescent="0.2">
      <c r="A19" s="368">
        <v>11</v>
      </c>
      <c r="B19" s="368"/>
      <c r="C19" s="368"/>
      <c r="D19" s="369"/>
      <c r="E19" s="369"/>
      <c r="F19" s="369"/>
      <c r="G19" s="369"/>
      <c r="H19" s="369"/>
      <c r="I19" s="369"/>
      <c r="J19" s="369"/>
      <c r="K19" s="369"/>
    </row>
    <row r="20" spans="1:11" s="195" customFormat="1" ht="15" x14ac:dyDescent="0.2">
      <c r="A20" s="368">
        <v>12</v>
      </c>
      <c r="B20" s="368"/>
      <c r="C20" s="368"/>
      <c r="D20" s="369"/>
      <c r="E20" s="369"/>
      <c r="F20" s="369"/>
      <c r="G20" s="369"/>
      <c r="H20" s="369"/>
      <c r="I20" s="369"/>
      <c r="J20" s="369"/>
      <c r="K20" s="369"/>
    </row>
    <row r="21" spans="1:11" s="195" customFormat="1" ht="15" x14ac:dyDescent="0.2">
      <c r="A21" s="368">
        <v>13</v>
      </c>
      <c r="B21" s="368"/>
      <c r="C21" s="368"/>
      <c r="D21" s="369"/>
      <c r="E21" s="369"/>
      <c r="F21" s="369"/>
      <c r="G21" s="369"/>
      <c r="H21" s="369"/>
      <c r="I21" s="369"/>
      <c r="J21" s="369"/>
      <c r="K21" s="369"/>
    </row>
    <row r="22" spans="1:11" s="195" customFormat="1" ht="15" x14ac:dyDescent="0.2">
      <c r="A22" s="368">
        <v>14</v>
      </c>
      <c r="B22" s="368"/>
      <c r="C22" s="368"/>
      <c r="D22" s="369"/>
      <c r="E22" s="369"/>
      <c r="F22" s="369"/>
      <c r="G22" s="369"/>
      <c r="H22" s="369"/>
      <c r="I22" s="369"/>
      <c r="J22" s="369"/>
      <c r="K22" s="369"/>
    </row>
    <row r="23" spans="1:11" s="195" customFormat="1" ht="15" x14ac:dyDescent="0.2">
      <c r="A23" s="368">
        <v>15</v>
      </c>
      <c r="B23" s="368"/>
      <c r="C23" s="368"/>
      <c r="D23" s="369"/>
      <c r="E23" s="369"/>
      <c r="F23" s="369"/>
      <c r="G23" s="369"/>
      <c r="H23" s="369"/>
      <c r="I23" s="369"/>
      <c r="J23" s="369"/>
      <c r="K23" s="369"/>
    </row>
    <row r="24" spans="1:11" s="195" customFormat="1" ht="15" x14ac:dyDescent="0.2">
      <c r="A24" s="368">
        <v>16</v>
      </c>
      <c r="B24" s="368"/>
      <c r="C24" s="368"/>
      <c r="D24" s="369"/>
      <c r="E24" s="369"/>
      <c r="F24" s="369"/>
      <c r="G24" s="369"/>
      <c r="H24" s="369"/>
      <c r="I24" s="369"/>
      <c r="J24" s="369"/>
      <c r="K24" s="369"/>
    </row>
    <row r="25" spans="1:11" s="195" customFormat="1" ht="15" x14ac:dyDescent="0.2">
      <c r="A25" s="368">
        <v>17</v>
      </c>
      <c r="B25" s="368"/>
      <c r="C25" s="368"/>
      <c r="D25" s="369"/>
      <c r="E25" s="369"/>
      <c r="F25" s="369"/>
      <c r="G25" s="369"/>
      <c r="H25" s="369"/>
      <c r="I25" s="369"/>
      <c r="J25" s="369"/>
      <c r="K25" s="369"/>
    </row>
    <row r="26" spans="1:11" s="195" customFormat="1" ht="15" x14ac:dyDescent="0.2">
      <c r="A26" s="368">
        <v>18</v>
      </c>
      <c r="B26" s="368"/>
      <c r="C26" s="368"/>
      <c r="D26" s="369"/>
      <c r="E26" s="369"/>
      <c r="F26" s="369"/>
      <c r="G26" s="369"/>
      <c r="H26" s="369"/>
      <c r="I26" s="369"/>
      <c r="J26" s="369"/>
      <c r="K26" s="369"/>
    </row>
    <row r="27" spans="1:11" s="195" customFormat="1" ht="15" x14ac:dyDescent="0.2">
      <c r="A27" s="368" t="s">
        <v>273</v>
      </c>
      <c r="B27" s="368"/>
      <c r="C27" s="368"/>
      <c r="D27" s="369"/>
      <c r="E27" s="369"/>
      <c r="F27" s="369"/>
      <c r="G27" s="369"/>
      <c r="H27" s="369"/>
      <c r="I27" s="369"/>
      <c r="J27" s="369"/>
      <c r="K27" s="369"/>
    </row>
    <row r="28" spans="1:11" x14ac:dyDescent="0.2">
      <c r="A28" s="373"/>
      <c r="B28" s="373"/>
      <c r="C28" s="373"/>
      <c r="D28" s="373"/>
      <c r="E28" s="373"/>
      <c r="F28" s="373"/>
      <c r="G28" s="373"/>
      <c r="H28" s="373"/>
      <c r="I28" s="373"/>
      <c r="J28" s="373"/>
      <c r="K28" s="373"/>
    </row>
    <row r="29" spans="1:11" x14ac:dyDescent="0.2">
      <c r="A29" s="373"/>
      <c r="B29" s="373"/>
      <c r="C29" s="373"/>
      <c r="D29" s="373"/>
      <c r="E29" s="373"/>
      <c r="F29" s="373"/>
      <c r="G29" s="373"/>
      <c r="H29" s="373"/>
      <c r="I29" s="373"/>
      <c r="J29" s="373"/>
      <c r="K29" s="373"/>
    </row>
    <row r="30" spans="1:11" x14ac:dyDescent="0.2">
      <c r="A30" s="374"/>
      <c r="B30" s="374"/>
      <c r="C30" s="374"/>
      <c r="D30" s="373"/>
      <c r="E30" s="373"/>
      <c r="F30" s="373"/>
      <c r="G30" s="373"/>
      <c r="H30" s="373"/>
      <c r="I30" s="373"/>
      <c r="J30" s="373"/>
      <c r="K30" s="373"/>
    </row>
    <row r="31" spans="1:11" ht="15" x14ac:dyDescent="0.3">
      <c r="A31" s="375"/>
      <c r="B31" s="375"/>
      <c r="C31" s="375"/>
      <c r="D31" s="376" t="s">
        <v>107</v>
      </c>
      <c r="E31" s="375"/>
      <c r="F31" s="375"/>
      <c r="G31" s="377"/>
      <c r="H31" s="375"/>
      <c r="I31" s="375"/>
      <c r="J31" s="375"/>
      <c r="K31" s="375"/>
    </row>
    <row r="32" spans="1:11" ht="15" x14ac:dyDescent="0.3">
      <c r="A32" s="375"/>
      <c r="B32" s="375"/>
      <c r="C32" s="375"/>
      <c r="D32" s="375"/>
      <c r="E32" s="378"/>
      <c r="F32" s="375"/>
      <c r="H32" s="378"/>
      <c r="I32" s="378"/>
      <c r="J32" s="379"/>
    </row>
    <row r="33" spans="4:9" ht="15" x14ac:dyDescent="0.3">
      <c r="D33" s="375"/>
      <c r="E33" s="380" t="s">
        <v>263</v>
      </c>
      <c r="F33" s="375"/>
      <c r="H33" s="381" t="s">
        <v>268</v>
      </c>
      <c r="I33" s="381"/>
    </row>
    <row r="34" spans="4:9" ht="15" x14ac:dyDescent="0.3">
      <c r="D34" s="375"/>
      <c r="E34" s="382" t="s">
        <v>139</v>
      </c>
      <c r="F34" s="375"/>
      <c r="H34" s="375" t="s">
        <v>264</v>
      </c>
      <c r="I34" s="375"/>
    </row>
    <row r="35" spans="4:9" ht="15" x14ac:dyDescent="0.3">
      <c r="D35" s="375"/>
      <c r="E35" s="38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view="pageBreakPreview" zoomScale="80" zoomScaleNormal="100" zoomScaleSheetLayoutView="80" workbookViewId="0">
      <selection activeCell="I2" sqref="I2"/>
    </sheetView>
  </sheetViews>
  <sheetFormatPr defaultRowHeight="12.75" x14ac:dyDescent="0.2"/>
  <cols>
    <col min="1" max="1" width="11.7109375" style="180" customWidth="1"/>
    <col min="2" max="2" width="21.5703125" style="180" customWidth="1"/>
    <col min="3" max="3" width="19.140625" style="180" customWidth="1"/>
    <col min="4" max="4" width="23.7109375" style="180" customWidth="1"/>
    <col min="5" max="6" width="16.5703125" style="180" bestFit="1" customWidth="1"/>
    <col min="7" max="7" width="17" style="180" customWidth="1"/>
    <col min="8" max="8" width="19" style="180" customWidth="1"/>
    <col min="9" max="9" width="24.42578125" style="180" customWidth="1"/>
    <col min="10" max="16384" width="9.140625" style="180"/>
  </cols>
  <sheetData>
    <row r="1" spans="1:13" customFormat="1" ht="15" x14ac:dyDescent="0.2">
      <c r="A1" s="135" t="s">
        <v>426</v>
      </c>
      <c r="B1" s="136"/>
      <c r="C1" s="136"/>
      <c r="D1" s="136"/>
      <c r="E1" s="136"/>
      <c r="F1" s="136"/>
      <c r="G1" s="136"/>
      <c r="H1" s="142"/>
      <c r="I1" s="76" t="s">
        <v>109</v>
      </c>
    </row>
    <row r="2" spans="1:13" customFormat="1" ht="15" x14ac:dyDescent="0.3">
      <c r="A2" s="103" t="s">
        <v>140</v>
      </c>
      <c r="B2" s="136"/>
      <c r="C2" s="136"/>
      <c r="D2" s="136"/>
      <c r="E2" s="136"/>
      <c r="F2" s="136"/>
      <c r="G2" s="136"/>
      <c r="H2" s="142"/>
      <c r="I2" s="453" t="s">
        <v>563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80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 x14ac:dyDescent="0.3">
      <c r="A5" s="203" t="str">
        <f>'ფორმა N1'!A5</f>
        <v>საქართველოს კონსერვატიული პარტია</v>
      </c>
      <c r="B5" s="78"/>
      <c r="C5" s="78"/>
      <c r="D5" s="205"/>
      <c r="E5" s="205"/>
      <c r="F5" s="205"/>
      <c r="G5" s="205"/>
      <c r="H5" s="205"/>
      <c r="I5" s="204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5" t="s">
        <v>64</v>
      </c>
      <c r="B7" s="134" t="s">
        <v>366</v>
      </c>
      <c r="C7" s="134" t="s">
        <v>367</v>
      </c>
      <c r="D7" s="134" t="s">
        <v>372</v>
      </c>
      <c r="E7" s="134" t="s">
        <v>373</v>
      </c>
      <c r="F7" s="134" t="s">
        <v>368</v>
      </c>
      <c r="G7" s="134" t="s">
        <v>369</v>
      </c>
      <c r="H7" s="134" t="s">
        <v>380</v>
      </c>
      <c r="I7" s="134" t="s">
        <v>370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 x14ac:dyDescent="0.2">
      <c r="A9" s="65"/>
      <c r="B9" s="26"/>
      <c r="C9" s="26"/>
      <c r="D9" s="26"/>
      <c r="E9" s="26"/>
      <c r="F9" s="201"/>
      <c r="G9" s="201"/>
      <c r="H9" s="201"/>
      <c r="I9" s="26"/>
    </row>
    <row r="10" spans="1:13" customFormat="1" ht="15" x14ac:dyDescent="0.2">
      <c r="A10" s="65"/>
      <c r="B10" s="26"/>
      <c r="C10" s="26"/>
      <c r="D10" s="26"/>
      <c r="E10" s="26"/>
      <c r="F10" s="201"/>
      <c r="G10" s="201"/>
      <c r="H10" s="201"/>
      <c r="I10" s="26"/>
    </row>
    <row r="11" spans="1:13" customFormat="1" ht="15" x14ac:dyDescent="0.2">
      <c r="A11" s="65"/>
      <c r="B11" s="26"/>
      <c r="C11" s="26"/>
      <c r="D11" s="26"/>
      <c r="E11" s="26"/>
      <c r="F11" s="201"/>
      <c r="G11" s="201"/>
      <c r="H11" s="201"/>
      <c r="I11" s="26"/>
    </row>
    <row r="12" spans="1:13" customFormat="1" ht="15" x14ac:dyDescent="0.2">
      <c r="A12" s="65"/>
      <c r="B12" s="26"/>
      <c r="C12" s="26"/>
      <c r="D12" s="26"/>
      <c r="E12" s="26"/>
      <c r="F12" s="201"/>
      <c r="G12" s="201"/>
      <c r="H12" s="201"/>
      <c r="I12" s="26"/>
    </row>
    <row r="13" spans="1:13" customFormat="1" ht="15" x14ac:dyDescent="0.2">
      <c r="A13" s="65"/>
      <c r="B13" s="26"/>
      <c r="C13" s="26"/>
      <c r="D13" s="26"/>
      <c r="E13" s="26"/>
      <c r="F13" s="201"/>
      <c r="G13" s="201"/>
      <c r="H13" s="201"/>
      <c r="I13" s="26"/>
    </row>
    <row r="14" spans="1:13" customFormat="1" ht="15" x14ac:dyDescent="0.2">
      <c r="A14" s="65"/>
      <c r="B14" s="26"/>
      <c r="C14" s="26"/>
      <c r="D14" s="26"/>
      <c r="E14" s="26"/>
      <c r="F14" s="201"/>
      <c r="G14" s="201"/>
      <c r="H14" s="201"/>
      <c r="I14" s="26"/>
    </row>
    <row r="15" spans="1:13" customFormat="1" ht="15" x14ac:dyDescent="0.2">
      <c r="A15" s="65"/>
      <c r="B15" s="26"/>
      <c r="C15" s="26"/>
      <c r="D15" s="26"/>
      <c r="E15" s="26"/>
      <c r="F15" s="201"/>
      <c r="G15" s="201"/>
      <c r="H15" s="201"/>
      <c r="I15" s="26"/>
    </row>
    <row r="16" spans="1:13" customFormat="1" ht="15" x14ac:dyDescent="0.2">
      <c r="A16" s="65" t="s">
        <v>273</v>
      </c>
      <c r="B16" s="26"/>
      <c r="C16" s="26"/>
      <c r="D16" s="26"/>
      <c r="E16" s="26"/>
      <c r="F16" s="201"/>
      <c r="G16" s="201"/>
      <c r="H16" s="201"/>
      <c r="I16" s="26"/>
    </row>
    <row r="17" spans="1:9" x14ac:dyDescent="0.2">
      <c r="A17" s="207"/>
      <c r="B17" s="207"/>
      <c r="C17" s="207"/>
      <c r="D17" s="207"/>
      <c r="E17" s="207"/>
      <c r="F17" s="207"/>
      <c r="G17" s="207"/>
      <c r="H17" s="207"/>
      <c r="I17" s="207"/>
    </row>
    <row r="18" spans="1:9" x14ac:dyDescent="0.2">
      <c r="A18" s="207"/>
      <c r="B18" s="207"/>
      <c r="C18" s="207"/>
      <c r="D18" s="207"/>
      <c r="E18" s="207"/>
      <c r="F18" s="207"/>
      <c r="G18" s="207"/>
      <c r="H18" s="207"/>
      <c r="I18" s="207"/>
    </row>
    <row r="19" spans="1:9" x14ac:dyDescent="0.2">
      <c r="A19" s="208"/>
      <c r="B19" s="207"/>
      <c r="C19" s="207"/>
      <c r="D19" s="207"/>
      <c r="E19" s="207"/>
      <c r="F19" s="207"/>
      <c r="G19" s="207"/>
      <c r="H19" s="207"/>
      <c r="I19" s="207"/>
    </row>
    <row r="20" spans="1:9" ht="15" x14ac:dyDescent="0.3">
      <c r="A20" s="179"/>
      <c r="B20" s="181" t="s">
        <v>107</v>
      </c>
      <c r="C20" s="179"/>
      <c r="D20" s="179"/>
      <c r="E20" s="182"/>
      <c r="F20" s="179"/>
      <c r="G20" s="179"/>
      <c r="H20" s="179"/>
      <c r="I20" s="179"/>
    </row>
    <row r="21" spans="1:9" ht="15" x14ac:dyDescent="0.3">
      <c r="A21" s="179"/>
      <c r="B21" s="179"/>
      <c r="C21" s="183"/>
      <c r="D21" s="179"/>
      <c r="F21" s="183"/>
      <c r="G21" s="213"/>
    </row>
    <row r="22" spans="1:9" ht="15" x14ac:dyDescent="0.3">
      <c r="B22" s="179"/>
      <c r="C22" s="185" t="s">
        <v>263</v>
      </c>
      <c r="D22" s="179"/>
      <c r="F22" s="186" t="s">
        <v>268</v>
      </c>
    </row>
    <row r="23" spans="1:9" ht="15" x14ac:dyDescent="0.3">
      <c r="B23" s="179"/>
      <c r="C23" s="187" t="s">
        <v>139</v>
      </c>
      <c r="D23" s="179"/>
      <c r="F23" s="179" t="s">
        <v>264</v>
      </c>
    </row>
    <row r="24" spans="1:9" ht="15" x14ac:dyDescent="0.3">
      <c r="B24" s="179"/>
      <c r="C24" s="187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H42" sqref="H42"/>
    </sheetView>
  </sheetViews>
  <sheetFormatPr defaultRowHeight="15" x14ac:dyDescent="0.3"/>
  <cols>
    <col min="1" max="1" width="10" style="179" customWidth="1"/>
    <col min="2" max="2" width="20.28515625" style="179" customWidth="1"/>
    <col min="3" max="3" width="30" style="179" customWidth="1"/>
    <col min="4" max="4" width="29" style="179" customWidth="1"/>
    <col min="5" max="5" width="22.5703125" style="179" customWidth="1"/>
    <col min="6" max="6" width="20" style="179" customWidth="1"/>
    <col min="7" max="7" width="29.28515625" style="179" customWidth="1"/>
    <col min="8" max="8" width="27.140625" style="179" customWidth="1"/>
    <col min="9" max="9" width="26.42578125" style="179" customWidth="1"/>
    <col min="10" max="10" width="0.5703125" style="179" customWidth="1"/>
    <col min="11" max="16384" width="9.140625" style="179"/>
  </cols>
  <sheetData>
    <row r="1" spans="1:10" x14ac:dyDescent="0.3">
      <c r="A1" s="72" t="s">
        <v>385</v>
      </c>
      <c r="B1" s="74"/>
      <c r="C1" s="74"/>
      <c r="D1" s="74"/>
      <c r="E1" s="74"/>
      <c r="F1" s="74"/>
      <c r="G1" s="74"/>
      <c r="H1" s="74"/>
      <c r="I1" s="158" t="s">
        <v>198</v>
      </c>
      <c r="J1" s="159"/>
    </row>
    <row r="2" spans="1:10" x14ac:dyDescent="0.3">
      <c r="A2" s="74" t="s">
        <v>140</v>
      </c>
      <c r="B2" s="74"/>
      <c r="C2" s="74"/>
      <c r="D2" s="74"/>
      <c r="E2" s="74"/>
      <c r="F2" s="74"/>
      <c r="G2" s="74"/>
      <c r="H2" s="74"/>
      <c r="I2" s="160" t="str">
        <f>'ფორმა N1'!L2</f>
        <v>01.01.21-31.12.21</v>
      </c>
      <c r="J2" s="159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59"/>
    </row>
    <row r="4" spans="1:10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203" t="str">
        <f>'ფორმა N1'!A5</f>
        <v>საქართველოს კონსერვატიული პარტია</v>
      </c>
      <c r="B5" s="203"/>
      <c r="C5" s="203"/>
      <c r="D5" s="203"/>
      <c r="E5" s="203"/>
      <c r="F5" s="203"/>
      <c r="G5" s="203"/>
      <c r="H5" s="203"/>
      <c r="I5" s="203"/>
      <c r="J5" s="186"/>
    </row>
    <row r="6" spans="1:10" x14ac:dyDescent="0.3">
      <c r="A6" s="75"/>
      <c r="B6" s="74" t="s">
        <v>541</v>
      </c>
      <c r="C6" s="74"/>
      <c r="D6" s="74"/>
      <c r="E6" s="74"/>
      <c r="F6" s="74"/>
      <c r="G6" s="74"/>
      <c r="H6" s="74"/>
      <c r="I6" s="74" t="s">
        <v>542</v>
      </c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61" t="s">
        <v>64</v>
      </c>
      <c r="B8" s="340" t="s">
        <v>363</v>
      </c>
      <c r="C8" s="341" t="s">
        <v>404</v>
      </c>
      <c r="D8" s="341" t="s">
        <v>405</v>
      </c>
      <c r="E8" s="341" t="s">
        <v>364</v>
      </c>
      <c r="F8" s="341" t="s">
        <v>377</v>
      </c>
      <c r="G8" s="341" t="s">
        <v>378</v>
      </c>
      <c r="H8" s="341" t="s">
        <v>409</v>
      </c>
      <c r="I8" s="162" t="s">
        <v>379</v>
      </c>
      <c r="J8" s="103"/>
    </row>
    <row r="9" spans="1:10" x14ac:dyDescent="0.3">
      <c r="A9" s="164">
        <v>30</v>
      </c>
      <c r="B9" s="192"/>
      <c r="C9" s="169"/>
      <c r="D9" s="169"/>
      <c r="E9" s="168"/>
      <c r="F9" s="168"/>
      <c r="G9" s="168"/>
      <c r="H9" s="168"/>
      <c r="I9" s="168"/>
      <c r="J9" s="103"/>
    </row>
    <row r="10" spans="1:10" x14ac:dyDescent="0.3">
      <c r="A10" s="164">
        <v>31</v>
      </c>
      <c r="B10" s="192"/>
      <c r="C10" s="169"/>
      <c r="D10" s="169"/>
      <c r="E10" s="168"/>
      <c r="F10" s="168"/>
      <c r="G10" s="168"/>
      <c r="H10" s="168"/>
      <c r="I10" s="168"/>
      <c r="J10" s="103"/>
    </row>
    <row r="11" spans="1:10" x14ac:dyDescent="0.3">
      <c r="A11" s="164">
        <v>32</v>
      </c>
      <c r="B11" s="192"/>
      <c r="C11" s="169"/>
      <c r="D11" s="169"/>
      <c r="E11" s="168"/>
      <c r="F11" s="168"/>
      <c r="G11" s="168"/>
      <c r="H11" s="168"/>
      <c r="I11" s="168"/>
      <c r="J11" s="103"/>
    </row>
    <row r="12" spans="1:10" x14ac:dyDescent="0.3">
      <c r="A12" s="164">
        <v>33</v>
      </c>
      <c r="B12" s="192"/>
      <c r="C12" s="169"/>
      <c r="D12" s="169"/>
      <c r="E12" s="168"/>
      <c r="F12" s="168"/>
      <c r="G12" s="168"/>
      <c r="H12" s="168"/>
      <c r="I12" s="168"/>
      <c r="J12" s="103"/>
    </row>
    <row r="13" spans="1:10" x14ac:dyDescent="0.3">
      <c r="A13" s="164">
        <v>34</v>
      </c>
      <c r="B13" s="192"/>
      <c r="C13" s="169"/>
      <c r="D13" s="169"/>
      <c r="E13" s="168"/>
      <c r="F13" s="168"/>
      <c r="G13" s="168"/>
      <c r="H13" s="168"/>
      <c r="I13" s="168"/>
      <c r="J13" s="103"/>
    </row>
    <row r="14" spans="1:10" x14ac:dyDescent="0.3">
      <c r="A14" s="164">
        <v>35</v>
      </c>
      <c r="B14" s="192"/>
      <c r="C14" s="169"/>
      <c r="D14" s="169"/>
      <c r="E14" s="168"/>
      <c r="F14" s="168"/>
      <c r="G14" s="168"/>
      <c r="H14" s="168"/>
      <c r="I14" s="168"/>
      <c r="J14" s="103"/>
    </row>
    <row r="15" spans="1:10" x14ac:dyDescent="0.3">
      <c r="A15" s="164">
        <v>7</v>
      </c>
      <c r="B15" s="192"/>
      <c r="C15" s="169"/>
      <c r="D15" s="169"/>
      <c r="E15" s="168"/>
      <c r="F15" s="168"/>
      <c r="G15" s="168"/>
      <c r="H15" s="168"/>
      <c r="I15" s="168"/>
      <c r="J15" s="103"/>
    </row>
    <row r="16" spans="1:10" x14ac:dyDescent="0.3">
      <c r="A16" s="164">
        <v>8</v>
      </c>
      <c r="B16" s="192"/>
      <c r="C16" s="169"/>
      <c r="D16" s="169"/>
      <c r="E16" s="168"/>
      <c r="F16" s="168"/>
      <c r="G16" s="168"/>
      <c r="H16" s="168"/>
      <c r="I16" s="168"/>
      <c r="J16" s="103"/>
    </row>
    <row r="17" spans="1:10" x14ac:dyDescent="0.3">
      <c r="A17" s="164">
        <v>9</v>
      </c>
      <c r="B17" s="192"/>
      <c r="C17" s="169"/>
      <c r="D17" s="169"/>
      <c r="E17" s="168"/>
      <c r="F17" s="168"/>
      <c r="G17" s="168"/>
      <c r="H17" s="168"/>
      <c r="I17" s="168"/>
      <c r="J17" s="103"/>
    </row>
    <row r="18" spans="1:10" x14ac:dyDescent="0.3">
      <c r="A18" s="164">
        <v>10</v>
      </c>
      <c r="B18" s="192"/>
      <c r="C18" s="169"/>
      <c r="D18" s="169"/>
      <c r="E18" s="168"/>
      <c r="F18" s="168"/>
      <c r="G18" s="168"/>
      <c r="H18" s="168"/>
      <c r="I18" s="168"/>
      <c r="J18" s="103"/>
    </row>
    <row r="19" spans="1:10" x14ac:dyDescent="0.3">
      <c r="A19" s="164">
        <v>11</v>
      </c>
      <c r="B19" s="192"/>
      <c r="C19" s="169"/>
      <c r="D19" s="169"/>
      <c r="E19" s="168"/>
      <c r="F19" s="168"/>
      <c r="G19" s="168"/>
      <c r="H19" s="168"/>
      <c r="I19" s="168"/>
      <c r="J19" s="103"/>
    </row>
    <row r="20" spans="1:10" x14ac:dyDescent="0.3">
      <c r="A20" s="164">
        <v>12</v>
      </c>
      <c r="B20" s="192"/>
      <c r="C20" s="169"/>
      <c r="D20" s="169"/>
      <c r="E20" s="168"/>
      <c r="F20" s="168"/>
      <c r="G20" s="168"/>
      <c r="H20" s="168"/>
      <c r="I20" s="168"/>
      <c r="J20" s="103"/>
    </row>
    <row r="21" spans="1:10" x14ac:dyDescent="0.3">
      <c r="A21" s="164">
        <v>13</v>
      </c>
      <c r="B21" s="192"/>
      <c r="C21" s="169"/>
      <c r="D21" s="169"/>
      <c r="E21" s="168"/>
      <c r="F21" s="168"/>
      <c r="G21" s="168"/>
      <c r="H21" s="168"/>
      <c r="I21" s="168"/>
      <c r="J21" s="103"/>
    </row>
    <row r="22" spans="1:10" x14ac:dyDescent="0.3">
      <c r="A22" s="164">
        <v>14</v>
      </c>
      <c r="B22" s="192"/>
      <c r="C22" s="169"/>
      <c r="D22" s="169"/>
      <c r="E22" s="168"/>
      <c r="F22" s="168"/>
      <c r="G22" s="168"/>
      <c r="H22" s="168"/>
      <c r="I22" s="168"/>
      <c r="J22" s="103"/>
    </row>
    <row r="23" spans="1:10" x14ac:dyDescent="0.3">
      <c r="A23" s="164">
        <v>15</v>
      </c>
      <c r="B23" s="192"/>
      <c r="C23" s="169"/>
      <c r="D23" s="169"/>
      <c r="E23" s="168"/>
      <c r="F23" s="168"/>
      <c r="G23" s="168"/>
      <c r="H23" s="168"/>
      <c r="I23" s="168"/>
      <c r="J23" s="103"/>
    </row>
    <row r="24" spans="1:10" x14ac:dyDescent="0.3">
      <c r="A24" s="164">
        <v>16</v>
      </c>
      <c r="B24" s="192"/>
      <c r="C24" s="169"/>
      <c r="D24" s="169"/>
      <c r="E24" s="168"/>
      <c r="F24" s="168"/>
      <c r="G24" s="168"/>
      <c r="H24" s="168"/>
      <c r="I24" s="168"/>
      <c r="J24" s="103"/>
    </row>
    <row r="25" spans="1:10" x14ac:dyDescent="0.3">
      <c r="A25" s="164">
        <v>17</v>
      </c>
      <c r="B25" s="192"/>
      <c r="C25" s="169"/>
      <c r="D25" s="169"/>
      <c r="E25" s="168"/>
      <c r="F25" s="168"/>
      <c r="G25" s="168"/>
      <c r="H25" s="168"/>
      <c r="I25" s="168"/>
      <c r="J25" s="103"/>
    </row>
    <row r="26" spans="1:10" x14ac:dyDescent="0.3">
      <c r="A26" s="164">
        <v>18</v>
      </c>
      <c r="B26" s="192"/>
      <c r="C26" s="169"/>
      <c r="D26" s="169"/>
      <c r="E26" s="168"/>
      <c r="F26" s="168"/>
      <c r="G26" s="168"/>
      <c r="H26" s="168"/>
      <c r="I26" s="168"/>
      <c r="J26" s="103"/>
    </row>
    <row r="27" spans="1:10" x14ac:dyDescent="0.3">
      <c r="A27" s="164">
        <v>19</v>
      </c>
      <c r="B27" s="192"/>
      <c r="C27" s="169"/>
      <c r="D27" s="169"/>
      <c r="E27" s="168"/>
      <c r="F27" s="168"/>
      <c r="G27" s="168"/>
      <c r="H27" s="168"/>
      <c r="I27" s="168"/>
      <c r="J27" s="103"/>
    </row>
    <row r="28" spans="1:10" x14ac:dyDescent="0.3">
      <c r="A28" s="164">
        <v>20</v>
      </c>
      <c r="B28" s="192"/>
      <c r="C28" s="169"/>
      <c r="D28" s="169"/>
      <c r="E28" s="168"/>
      <c r="F28" s="168"/>
      <c r="G28" s="168"/>
      <c r="H28" s="168"/>
      <c r="I28" s="168"/>
      <c r="J28" s="103"/>
    </row>
    <row r="29" spans="1:10" x14ac:dyDescent="0.3">
      <c r="A29" s="164">
        <v>21</v>
      </c>
      <c r="B29" s="192"/>
      <c r="C29" s="172"/>
      <c r="D29" s="172"/>
      <c r="E29" s="171"/>
      <c r="F29" s="171"/>
      <c r="G29" s="171"/>
      <c r="H29" s="245"/>
      <c r="I29" s="168"/>
      <c r="J29" s="103"/>
    </row>
    <row r="30" spans="1:10" x14ac:dyDescent="0.3">
      <c r="A30" s="164">
        <v>22</v>
      </c>
      <c r="B30" s="192"/>
      <c r="C30" s="172"/>
      <c r="D30" s="172"/>
      <c r="E30" s="171"/>
      <c r="F30" s="171"/>
      <c r="G30" s="171"/>
      <c r="H30" s="245"/>
      <c r="I30" s="168"/>
      <c r="J30" s="103"/>
    </row>
    <row r="31" spans="1:10" x14ac:dyDescent="0.3">
      <c r="A31" s="164">
        <v>23</v>
      </c>
      <c r="B31" s="192"/>
      <c r="C31" s="172"/>
      <c r="D31" s="172"/>
      <c r="E31" s="171"/>
      <c r="F31" s="171"/>
      <c r="G31" s="171"/>
      <c r="H31" s="245"/>
      <c r="I31" s="168"/>
      <c r="J31" s="103"/>
    </row>
    <row r="32" spans="1:10" x14ac:dyDescent="0.3">
      <c r="A32" s="164">
        <v>24</v>
      </c>
      <c r="B32" s="192"/>
      <c r="C32" s="172"/>
      <c r="D32" s="172"/>
      <c r="E32" s="171"/>
      <c r="F32" s="171"/>
      <c r="G32" s="171"/>
      <c r="H32" s="245"/>
      <c r="I32" s="168"/>
      <c r="J32" s="103"/>
    </row>
    <row r="33" spans="1:12" x14ac:dyDescent="0.3">
      <c r="A33" s="164">
        <v>25</v>
      </c>
      <c r="B33" s="192"/>
      <c r="C33" s="172"/>
      <c r="D33" s="172"/>
      <c r="E33" s="171"/>
      <c r="F33" s="171"/>
      <c r="G33" s="171"/>
      <c r="H33" s="245"/>
      <c r="I33" s="168"/>
      <c r="J33" s="103"/>
    </row>
    <row r="34" spans="1:12" x14ac:dyDescent="0.3">
      <c r="A34" s="164">
        <v>26</v>
      </c>
      <c r="B34" s="192"/>
      <c r="C34" s="172"/>
      <c r="D34" s="172"/>
      <c r="E34" s="171"/>
      <c r="F34" s="171"/>
      <c r="G34" s="171"/>
      <c r="H34" s="245"/>
      <c r="I34" s="168"/>
      <c r="J34" s="103"/>
    </row>
    <row r="35" spans="1:12" x14ac:dyDescent="0.3">
      <c r="A35" s="164">
        <v>27</v>
      </c>
      <c r="B35" s="192"/>
      <c r="C35" s="172"/>
      <c r="D35" s="172"/>
      <c r="E35" s="171"/>
      <c r="F35" s="171"/>
      <c r="G35" s="171"/>
      <c r="H35" s="245"/>
      <c r="I35" s="168"/>
      <c r="J35" s="103"/>
    </row>
    <row r="36" spans="1:12" x14ac:dyDescent="0.3">
      <c r="A36" s="164">
        <v>28</v>
      </c>
      <c r="B36" s="192"/>
      <c r="C36" s="172"/>
      <c r="D36" s="172"/>
      <c r="E36" s="171"/>
      <c r="F36" s="171"/>
      <c r="G36" s="171"/>
      <c r="H36" s="245"/>
      <c r="I36" s="168"/>
      <c r="J36" s="103"/>
    </row>
    <row r="37" spans="1:12" x14ac:dyDescent="0.3">
      <c r="A37" s="164">
        <v>29</v>
      </c>
      <c r="B37" s="192"/>
      <c r="C37" s="172"/>
      <c r="D37" s="172"/>
      <c r="E37" s="171"/>
      <c r="F37" s="171"/>
      <c r="G37" s="171"/>
      <c r="H37" s="245"/>
      <c r="I37" s="168"/>
      <c r="J37" s="103"/>
    </row>
    <row r="38" spans="1:12" x14ac:dyDescent="0.3">
      <c r="A38" s="164" t="s">
        <v>273</v>
      </c>
      <c r="B38" s="192"/>
      <c r="C38" s="172"/>
      <c r="D38" s="172"/>
      <c r="E38" s="171"/>
      <c r="F38" s="171"/>
      <c r="G38" s="246"/>
      <c r="H38" s="255" t="s">
        <v>398</v>
      </c>
      <c r="I38" s="345">
        <f>SUM(I9:I37)</f>
        <v>0</v>
      </c>
      <c r="J38" s="103"/>
    </row>
    <row r="40" spans="1:12" x14ac:dyDescent="0.3">
      <c r="A40" s="179" t="s">
        <v>427</v>
      </c>
    </row>
    <row r="42" spans="1:12" x14ac:dyDescent="0.3">
      <c r="B42" s="181" t="s">
        <v>107</v>
      </c>
      <c r="F42" s="182"/>
    </row>
    <row r="43" spans="1:12" x14ac:dyDescent="0.3">
      <c r="F43" s="180"/>
      <c r="I43" s="180"/>
      <c r="J43" s="180"/>
      <c r="K43" s="180"/>
      <c r="L43" s="180"/>
    </row>
    <row r="44" spans="1:12" x14ac:dyDescent="0.3">
      <c r="C44" s="183"/>
      <c r="F44" s="183"/>
      <c r="G44" s="183"/>
      <c r="H44" s="186"/>
      <c r="I44" s="184"/>
      <c r="J44" s="180"/>
      <c r="K44" s="180"/>
      <c r="L44" s="180"/>
    </row>
    <row r="45" spans="1:12" x14ac:dyDescent="0.3">
      <c r="A45" s="180"/>
      <c r="C45" s="185" t="s">
        <v>263</v>
      </c>
      <c r="F45" s="186" t="s">
        <v>268</v>
      </c>
      <c r="G45" s="185"/>
      <c r="H45" s="185"/>
      <c r="I45" s="184"/>
      <c r="J45" s="180"/>
      <c r="K45" s="180"/>
      <c r="L45" s="180"/>
    </row>
    <row r="46" spans="1:12" x14ac:dyDescent="0.3">
      <c r="A46" s="180"/>
      <c r="C46" s="187" t="s">
        <v>139</v>
      </c>
      <c r="F46" s="179" t="s">
        <v>264</v>
      </c>
      <c r="I46" s="180"/>
      <c r="J46" s="180"/>
      <c r="K46" s="180"/>
      <c r="L46" s="180"/>
    </row>
    <row r="47" spans="1:12" s="180" customFormat="1" x14ac:dyDescent="0.3">
      <c r="B47" s="179"/>
      <c r="C47" s="187"/>
      <c r="G47" s="187"/>
      <c r="H47" s="187"/>
    </row>
    <row r="48" spans="1:12" s="180" customFormat="1" ht="12.75" x14ac:dyDescent="0.2"/>
    <row r="49" s="180" customFormat="1" ht="12.75" x14ac:dyDescent="0.2"/>
    <row r="50" s="180" customFormat="1" ht="12.75" x14ac:dyDescent="0.2"/>
    <row r="51" s="180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F13" sqref="F13"/>
    </sheetView>
  </sheetViews>
  <sheetFormatPr defaultRowHeight="12.75" x14ac:dyDescent="0.2"/>
  <cols>
    <col min="1" max="1" width="7.28515625" style="195" customWidth="1"/>
    <col min="2" max="2" width="57.28515625" style="195" customWidth="1"/>
    <col min="3" max="3" width="24.140625" style="195" customWidth="1"/>
    <col min="4" max="16384" width="9.140625" style="195"/>
  </cols>
  <sheetData>
    <row r="1" spans="1:3" s="6" customFormat="1" ht="18.75" customHeight="1" x14ac:dyDescent="0.3">
      <c r="A1" s="487" t="s">
        <v>491</v>
      </c>
      <c r="B1" s="487"/>
      <c r="C1" s="350" t="s">
        <v>109</v>
      </c>
    </row>
    <row r="2" spans="1:3" s="6" customFormat="1" ht="15" x14ac:dyDescent="0.3">
      <c r="A2" s="487"/>
      <c r="B2" s="487"/>
      <c r="C2" s="347" t="s">
        <v>563</v>
      </c>
    </row>
    <row r="3" spans="1:3" s="6" customFormat="1" ht="15" x14ac:dyDescent="0.3">
      <c r="A3" s="383" t="s">
        <v>140</v>
      </c>
      <c r="B3" s="348"/>
      <c r="C3" s="349"/>
    </row>
    <row r="4" spans="1:3" s="6" customFormat="1" ht="15" x14ac:dyDescent="0.3">
      <c r="A4" s="112"/>
      <c r="B4" s="348"/>
      <c r="C4" s="349"/>
    </row>
    <row r="5" spans="1:3" s="21" customFormat="1" ht="15" x14ac:dyDescent="0.3">
      <c r="A5" s="488" t="s">
        <v>269</v>
      </c>
      <c r="B5" s="488"/>
      <c r="C5" s="112"/>
    </row>
    <row r="6" spans="1:3" s="21" customFormat="1" ht="15" x14ac:dyDescent="0.3">
      <c r="A6" s="489" t="s">
        <v>541</v>
      </c>
      <c r="B6" s="489"/>
      <c r="C6" s="112"/>
    </row>
    <row r="7" spans="1:3" x14ac:dyDescent="0.2">
      <c r="A7" s="384"/>
      <c r="B7" s="384"/>
      <c r="C7" s="384"/>
    </row>
    <row r="8" spans="1:3" x14ac:dyDescent="0.2">
      <c r="A8" s="384"/>
      <c r="B8" s="384"/>
      <c r="C8" s="384"/>
    </row>
    <row r="9" spans="1:3" ht="30" customHeight="1" x14ac:dyDescent="0.2">
      <c r="A9" s="385" t="s">
        <v>64</v>
      </c>
      <c r="B9" s="385" t="s">
        <v>11</v>
      </c>
      <c r="C9" s="386" t="s">
        <v>9</v>
      </c>
    </row>
    <row r="10" spans="1:3" ht="15" x14ac:dyDescent="0.3">
      <c r="A10" s="387">
        <v>1</v>
      </c>
      <c r="B10" s="388" t="s">
        <v>57</v>
      </c>
      <c r="C10" s="403">
        <f>'ფორმა N4'!D11+'ფორმა N5'!D9+'ფორმა N6'!D10</f>
        <v>2856.56</v>
      </c>
    </row>
    <row r="11" spans="1:3" ht="15" x14ac:dyDescent="0.3">
      <c r="A11" s="390">
        <v>1.1000000000000001</v>
      </c>
      <c r="B11" s="388" t="s">
        <v>492</v>
      </c>
      <c r="C11" s="404">
        <f>'ფორმა N4'!D39+'ფორმა N5'!D37</f>
        <v>0</v>
      </c>
    </row>
    <row r="12" spans="1:3" ht="15" x14ac:dyDescent="0.3">
      <c r="A12" s="391" t="s">
        <v>30</v>
      </c>
      <c r="B12" s="388" t="s">
        <v>493</v>
      </c>
      <c r="C12" s="404">
        <f>'ფორმა N4'!D40+'ფორმა N5'!D38</f>
        <v>0</v>
      </c>
    </row>
    <row r="13" spans="1:3" ht="15" x14ac:dyDescent="0.3">
      <c r="A13" s="390">
        <v>1.2</v>
      </c>
      <c r="B13" s="388" t="s">
        <v>58</v>
      </c>
      <c r="C13" s="404">
        <f>'ფორმა N4'!D12+'ფორმა N5'!D10</f>
        <v>0</v>
      </c>
    </row>
    <row r="14" spans="1:3" ht="15" x14ac:dyDescent="0.3">
      <c r="A14" s="390">
        <v>1.3</v>
      </c>
      <c r="B14" s="388" t="s">
        <v>494</v>
      </c>
      <c r="C14" s="404">
        <f>'ფორმა N4'!D17+'ფორმა N5'!D15+'ფორმა N6'!D17</f>
        <v>70</v>
      </c>
    </row>
    <row r="15" spans="1:3" ht="15" x14ac:dyDescent="0.2">
      <c r="A15" s="486"/>
      <c r="B15" s="486"/>
      <c r="C15" s="486"/>
    </row>
    <row r="16" spans="1:3" ht="30" customHeight="1" x14ac:dyDescent="0.2">
      <c r="A16" s="385" t="s">
        <v>64</v>
      </c>
      <c r="B16" s="385" t="s">
        <v>244</v>
      </c>
      <c r="C16" s="386" t="s">
        <v>67</v>
      </c>
    </row>
    <row r="17" spans="1:4" ht="15" x14ac:dyDescent="0.3">
      <c r="A17" s="387">
        <v>2</v>
      </c>
      <c r="B17" s="388" t="s">
        <v>495</v>
      </c>
      <c r="C17" s="389">
        <f>'ფორმა N2'!D9+'ფორმა N2'!C26+'ფორმა N3'!D9+'ფორმა N3'!C26</f>
        <v>3124</v>
      </c>
    </row>
    <row r="18" spans="1:4" ht="15" x14ac:dyDescent="0.3">
      <c r="A18" s="392">
        <v>2.1</v>
      </c>
      <c r="B18" s="388" t="s">
        <v>496</v>
      </c>
      <c r="C18" s="388">
        <f>'ფორმა N2'!D17+'ფორმა N3'!D17</f>
        <v>0</v>
      </c>
    </row>
    <row r="19" spans="1:4" ht="15" x14ac:dyDescent="0.3">
      <c r="A19" s="392">
        <v>2.2000000000000002</v>
      </c>
      <c r="B19" s="388" t="s">
        <v>497</v>
      </c>
      <c r="C19" s="388">
        <f>'ფორმა N2'!D18+'ფორმა N3'!D18</f>
        <v>0</v>
      </c>
    </row>
    <row r="20" spans="1:4" ht="15" x14ac:dyDescent="0.3">
      <c r="A20" s="392">
        <v>2.2999999999999998</v>
      </c>
      <c r="B20" s="388" t="s">
        <v>498</v>
      </c>
      <c r="C20" s="393">
        <f>SUM(C21:C25)</f>
        <v>3124</v>
      </c>
    </row>
    <row r="21" spans="1:4" ht="15" x14ac:dyDescent="0.3">
      <c r="A21" s="391" t="s">
        <v>499</v>
      </c>
      <c r="B21" s="394" t="s">
        <v>500</v>
      </c>
      <c r="C21" s="388">
        <f>'ფორმა N2'!D13+'ფორმა N3'!D13</f>
        <v>2940</v>
      </c>
    </row>
    <row r="22" spans="1:4" ht="15" x14ac:dyDescent="0.3">
      <c r="A22" s="391" t="s">
        <v>501</v>
      </c>
      <c r="B22" s="394" t="s">
        <v>502</v>
      </c>
      <c r="C22" s="388">
        <f>'ფორმა N2'!C27+'ფორმა N3'!C27</f>
        <v>184</v>
      </c>
    </row>
    <row r="23" spans="1:4" ht="15" x14ac:dyDescent="0.3">
      <c r="A23" s="391" t="s">
        <v>503</v>
      </c>
      <c r="B23" s="394" t="s">
        <v>504</v>
      </c>
      <c r="C23" s="388">
        <f>'ფორმა N2'!D14+'ფორმა N3'!D14</f>
        <v>0</v>
      </c>
    </row>
    <row r="24" spans="1:4" ht="15" x14ac:dyDescent="0.3">
      <c r="A24" s="391" t="s">
        <v>505</v>
      </c>
      <c r="B24" s="394" t="s">
        <v>506</v>
      </c>
      <c r="C24" s="388">
        <f>'ფორმა N2'!C31+'ფორმა N3'!C31</f>
        <v>0</v>
      </c>
    </row>
    <row r="25" spans="1:4" ht="15" x14ac:dyDescent="0.3">
      <c r="A25" s="391" t="s">
        <v>507</v>
      </c>
      <c r="B25" s="394" t="s">
        <v>508</v>
      </c>
      <c r="C25" s="388">
        <f>'ფორმა N2'!D11+'ფორმა N3'!D11</f>
        <v>0</v>
      </c>
    </row>
    <row r="26" spans="1:4" ht="15" x14ac:dyDescent="0.3">
      <c r="A26" s="401"/>
      <c r="B26" s="400"/>
      <c r="C26" s="399"/>
    </row>
    <row r="27" spans="1:4" ht="15" x14ac:dyDescent="0.3">
      <c r="A27" s="401"/>
      <c r="B27" s="400"/>
      <c r="C27" s="399"/>
    </row>
    <row r="28" spans="1:4" ht="15" x14ac:dyDescent="0.3">
      <c r="A28" s="21"/>
      <c r="B28" s="21"/>
      <c r="C28" s="21"/>
      <c r="D28" s="398"/>
    </row>
    <row r="29" spans="1:4" ht="15" x14ac:dyDescent="0.3">
      <c r="A29" s="193" t="s">
        <v>107</v>
      </c>
      <c r="B29" s="21"/>
      <c r="C29" s="21"/>
      <c r="D29" s="398"/>
    </row>
    <row r="30" spans="1:4" ht="15" x14ac:dyDescent="0.3">
      <c r="A30" s="21"/>
      <c r="B30" s="21"/>
      <c r="C30" s="21"/>
      <c r="D30" s="398"/>
    </row>
    <row r="31" spans="1:4" ht="15" x14ac:dyDescent="0.3">
      <c r="A31" s="21"/>
      <c r="B31" s="21"/>
      <c r="C31" s="21"/>
      <c r="D31" s="397"/>
    </row>
    <row r="32" spans="1:4" ht="15" x14ac:dyDescent="0.3">
      <c r="B32" s="193" t="s">
        <v>266</v>
      </c>
      <c r="C32" s="21"/>
      <c r="D32" s="397"/>
    </row>
    <row r="33" spans="2:4" ht="15" x14ac:dyDescent="0.3">
      <c r="B33" s="21" t="s">
        <v>265</v>
      </c>
      <c r="C33" s="21"/>
      <c r="D33" s="397"/>
    </row>
    <row r="34" spans="2:4" x14ac:dyDescent="0.2">
      <c r="B34" s="396" t="s">
        <v>139</v>
      </c>
      <c r="D34" s="39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236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237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238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3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2" t="s">
        <v>267</v>
      </c>
      <c r="B1" s="234"/>
      <c r="C1" s="466" t="s">
        <v>109</v>
      </c>
      <c r="D1" s="466"/>
      <c r="E1" s="111"/>
    </row>
    <row r="2" spans="1:12" s="6" customFormat="1" x14ac:dyDescent="0.3">
      <c r="A2" s="74" t="s">
        <v>140</v>
      </c>
      <c r="B2" s="234"/>
      <c r="C2" s="467" t="s">
        <v>563</v>
      </c>
      <c r="D2" s="468"/>
      <c r="E2" s="111"/>
    </row>
    <row r="3" spans="1:12" s="6" customFormat="1" x14ac:dyDescent="0.3">
      <c r="A3" s="74"/>
      <c r="B3" s="234"/>
      <c r="C3" s="73"/>
      <c r="D3" s="73"/>
      <c r="E3" s="111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235"/>
      <c r="C4" s="74"/>
      <c r="D4" s="74"/>
      <c r="E4" s="106"/>
      <c r="L4" s="6"/>
    </row>
    <row r="5" spans="1:12" s="2" customFormat="1" x14ac:dyDescent="0.3">
      <c r="A5" s="117" t="str">
        <f>'ფორმა N1'!A5</f>
        <v>საქართველოს კონსერვატიული პარტია</v>
      </c>
      <c r="B5" s="236"/>
      <c r="C5" s="59"/>
      <c r="D5" s="59"/>
      <c r="E5" s="106"/>
    </row>
    <row r="6" spans="1:12" s="2" customFormat="1" x14ac:dyDescent="0.3">
      <c r="A6" s="75"/>
      <c r="B6" s="235"/>
      <c r="C6" s="74"/>
      <c r="D6" s="74"/>
      <c r="E6" s="106"/>
    </row>
    <row r="7" spans="1:12" s="6" customFormat="1" ht="18" x14ac:dyDescent="0.3">
      <c r="A7" s="98"/>
      <c r="B7" s="110"/>
      <c r="C7" s="76"/>
      <c r="D7" s="76"/>
      <c r="E7" s="111"/>
    </row>
    <row r="8" spans="1:12" s="6" customFormat="1" ht="30" x14ac:dyDescent="0.3">
      <c r="A8" s="104" t="s">
        <v>64</v>
      </c>
      <c r="B8" s="77" t="s">
        <v>244</v>
      </c>
      <c r="C8" s="77" t="s">
        <v>66</v>
      </c>
      <c r="D8" s="77" t="s">
        <v>67</v>
      </c>
      <c r="E8" s="111"/>
      <c r="F8" s="20"/>
    </row>
    <row r="9" spans="1:12" s="7" customFormat="1" x14ac:dyDescent="0.3">
      <c r="A9" s="221">
        <v>1</v>
      </c>
      <c r="B9" s="221" t="s">
        <v>65</v>
      </c>
      <c r="C9" s="428"/>
      <c r="D9" s="83"/>
      <c r="E9" s="111"/>
    </row>
    <row r="10" spans="1:12" s="7" customFormat="1" x14ac:dyDescent="0.3">
      <c r="A10" s="85">
        <v>1.1000000000000001</v>
      </c>
      <c r="B10" s="85" t="s">
        <v>80</v>
      </c>
      <c r="C10" s="83"/>
      <c r="D10" s="83"/>
      <c r="E10" s="111"/>
    </row>
    <row r="11" spans="1:12" s="9" customFormat="1" ht="18" x14ac:dyDescent="0.3">
      <c r="A11" s="86" t="s">
        <v>30</v>
      </c>
      <c r="B11" s="86" t="s">
        <v>79</v>
      </c>
      <c r="C11" s="8"/>
      <c r="D11" s="8"/>
      <c r="E11" s="111"/>
    </row>
    <row r="12" spans="1:12" s="10" customFormat="1" x14ac:dyDescent="0.3">
      <c r="A12" s="86" t="s">
        <v>31</v>
      </c>
      <c r="B12" s="86" t="s">
        <v>302</v>
      </c>
      <c r="C12" s="427"/>
      <c r="D12" s="105"/>
      <c r="E12" s="111"/>
    </row>
    <row r="13" spans="1:12" s="3" customFormat="1" x14ac:dyDescent="0.3">
      <c r="A13" s="95" t="s">
        <v>81</v>
      </c>
      <c r="B13" s="95" t="s">
        <v>305</v>
      </c>
      <c r="C13" s="8"/>
      <c r="D13" s="8"/>
      <c r="E13" s="111"/>
    </row>
    <row r="14" spans="1:12" s="3" customFormat="1" x14ac:dyDescent="0.3">
      <c r="A14" s="95" t="s">
        <v>466</v>
      </c>
      <c r="B14" s="95" t="s">
        <v>465</v>
      </c>
      <c r="C14" s="8"/>
      <c r="D14" s="8"/>
      <c r="E14" s="111"/>
    </row>
    <row r="15" spans="1:12" s="3" customFormat="1" x14ac:dyDescent="0.3">
      <c r="A15" s="95" t="s">
        <v>467</v>
      </c>
      <c r="B15" s="95" t="s">
        <v>97</v>
      </c>
      <c r="C15" s="8"/>
      <c r="D15" s="8"/>
      <c r="E15" s="111"/>
    </row>
    <row r="16" spans="1:12" s="3" customFormat="1" x14ac:dyDescent="0.3">
      <c r="A16" s="86" t="s">
        <v>82</v>
      </c>
      <c r="B16" s="86" t="s">
        <v>83</v>
      </c>
      <c r="C16" s="105"/>
      <c r="D16" s="105"/>
      <c r="E16" s="111"/>
    </row>
    <row r="17" spans="1:5" s="3" customFormat="1" x14ac:dyDescent="0.3">
      <c r="A17" s="95" t="s">
        <v>84</v>
      </c>
      <c r="B17" s="95" t="s">
        <v>86</v>
      </c>
      <c r="C17" s="8"/>
      <c r="D17" s="8"/>
      <c r="E17" s="111"/>
    </row>
    <row r="18" spans="1:5" s="3" customFormat="1" ht="30" x14ac:dyDescent="0.3">
      <c r="A18" s="95" t="s">
        <v>85</v>
      </c>
      <c r="B18" s="95" t="s">
        <v>110</v>
      </c>
      <c r="C18" s="8"/>
      <c r="D18" s="8"/>
      <c r="E18" s="111"/>
    </row>
    <row r="19" spans="1:5" s="3" customFormat="1" x14ac:dyDescent="0.3">
      <c r="A19" s="86" t="s">
        <v>87</v>
      </c>
      <c r="B19" s="86" t="s">
        <v>395</v>
      </c>
      <c r="C19" s="105"/>
      <c r="D19" s="105"/>
      <c r="E19" s="111"/>
    </row>
    <row r="20" spans="1:5" s="3" customFormat="1" x14ac:dyDescent="0.3">
      <c r="A20" s="95" t="s">
        <v>88</v>
      </c>
      <c r="B20" s="95" t="s">
        <v>89</v>
      </c>
      <c r="C20" s="8"/>
      <c r="D20" s="8"/>
      <c r="E20" s="111"/>
    </row>
    <row r="21" spans="1:5" s="3" customFormat="1" ht="30" x14ac:dyDescent="0.3">
      <c r="A21" s="95" t="s">
        <v>92</v>
      </c>
      <c r="B21" s="95" t="s">
        <v>90</v>
      </c>
      <c r="C21" s="8"/>
      <c r="D21" s="8"/>
      <c r="E21" s="111"/>
    </row>
    <row r="22" spans="1:5" s="3" customFormat="1" x14ac:dyDescent="0.3">
      <c r="A22" s="95" t="s">
        <v>93</v>
      </c>
      <c r="B22" s="95" t="s">
        <v>91</v>
      </c>
      <c r="C22" s="8"/>
      <c r="D22" s="8"/>
      <c r="E22" s="111"/>
    </row>
    <row r="23" spans="1:5" s="3" customFormat="1" x14ac:dyDescent="0.3">
      <c r="A23" s="95" t="s">
        <v>94</v>
      </c>
      <c r="B23" s="95" t="s">
        <v>411</v>
      </c>
      <c r="C23" s="8"/>
      <c r="D23" s="8"/>
      <c r="E23" s="111"/>
    </row>
    <row r="24" spans="1:5" s="3" customFormat="1" x14ac:dyDescent="0.3">
      <c r="A24" s="86" t="s">
        <v>95</v>
      </c>
      <c r="B24" s="86" t="s">
        <v>412</v>
      </c>
      <c r="C24" s="247"/>
      <c r="D24" s="8"/>
      <c r="E24" s="111"/>
    </row>
    <row r="25" spans="1:5" s="3" customFormat="1" x14ac:dyDescent="0.3">
      <c r="A25" s="86" t="s">
        <v>246</v>
      </c>
      <c r="B25" s="86" t="s">
        <v>418</v>
      </c>
      <c r="C25" s="8"/>
      <c r="D25" s="8"/>
      <c r="E25" s="111"/>
    </row>
    <row r="26" spans="1:5" x14ac:dyDescent="0.3">
      <c r="A26" s="85">
        <v>1.2</v>
      </c>
      <c r="B26" s="85" t="s">
        <v>96</v>
      </c>
      <c r="C26" s="83"/>
      <c r="D26" s="83"/>
      <c r="E26" s="111"/>
    </row>
    <row r="27" spans="1:5" x14ac:dyDescent="0.3">
      <c r="A27" s="86" t="s">
        <v>32</v>
      </c>
      <c r="B27" s="86" t="s">
        <v>305</v>
      </c>
      <c r="C27" s="105"/>
      <c r="D27" s="105"/>
      <c r="E27" s="111"/>
    </row>
    <row r="28" spans="1:5" x14ac:dyDescent="0.3">
      <c r="A28" s="229" t="s">
        <v>98</v>
      </c>
      <c r="B28" s="229" t="s">
        <v>303</v>
      </c>
      <c r="C28" s="8"/>
      <c r="D28" s="8"/>
      <c r="E28" s="111"/>
    </row>
    <row r="29" spans="1:5" x14ac:dyDescent="0.3">
      <c r="A29" s="229" t="s">
        <v>99</v>
      </c>
      <c r="B29" s="229" t="s">
        <v>306</v>
      </c>
      <c r="C29" s="8"/>
      <c r="D29" s="8"/>
      <c r="E29" s="111"/>
    </row>
    <row r="30" spans="1:5" x14ac:dyDescent="0.3">
      <c r="A30" s="229" t="s">
        <v>420</v>
      </c>
      <c r="B30" s="229" t="s">
        <v>304</v>
      </c>
      <c r="C30" s="8"/>
      <c r="D30" s="8"/>
      <c r="E30" s="111"/>
    </row>
    <row r="31" spans="1:5" x14ac:dyDescent="0.3">
      <c r="A31" s="86" t="s">
        <v>33</v>
      </c>
      <c r="B31" s="86" t="s">
        <v>465</v>
      </c>
      <c r="C31" s="105"/>
      <c r="D31" s="105"/>
      <c r="E31" s="111"/>
    </row>
    <row r="32" spans="1:5" x14ac:dyDescent="0.3">
      <c r="A32" s="229" t="s">
        <v>12</v>
      </c>
      <c r="B32" s="229" t="s">
        <v>468</v>
      </c>
      <c r="C32" s="8"/>
      <c r="D32" s="8"/>
      <c r="E32" s="111"/>
    </row>
    <row r="33" spans="1:9" x14ac:dyDescent="0.3">
      <c r="A33" s="229" t="s">
        <v>13</v>
      </c>
      <c r="B33" s="229" t="s">
        <v>469</v>
      </c>
      <c r="C33" s="8"/>
      <c r="D33" s="8"/>
      <c r="E33" s="111"/>
    </row>
    <row r="34" spans="1:9" x14ac:dyDescent="0.3">
      <c r="A34" s="229" t="s">
        <v>276</v>
      </c>
      <c r="B34" s="229" t="s">
        <v>470</v>
      </c>
      <c r="C34" s="8"/>
      <c r="D34" s="8"/>
      <c r="E34" s="111"/>
    </row>
    <row r="35" spans="1:9" s="23" customFormat="1" x14ac:dyDescent="0.3">
      <c r="A35" s="86" t="s">
        <v>34</v>
      </c>
      <c r="B35" s="243" t="s">
        <v>417</v>
      </c>
      <c r="C35" s="8"/>
      <c r="D35" s="8"/>
    </row>
    <row r="36" spans="1:9" s="2" customFormat="1" x14ac:dyDescent="0.3">
      <c r="A36" s="1"/>
      <c r="B36" s="237"/>
      <c r="E36" s="5"/>
    </row>
    <row r="37" spans="1:9" s="2" customFormat="1" x14ac:dyDescent="0.3">
      <c r="B37" s="237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7" t="s">
        <v>107</v>
      </c>
      <c r="B40" s="237"/>
      <c r="E40" s="5"/>
    </row>
    <row r="41" spans="1:9" s="2" customFormat="1" x14ac:dyDescent="0.3">
      <c r="B41" s="237"/>
      <c r="E41"/>
      <c r="F41"/>
      <c r="G41"/>
      <c r="H41"/>
      <c r="I41"/>
    </row>
    <row r="42" spans="1:9" s="2" customFormat="1" x14ac:dyDescent="0.3">
      <c r="B42" s="237"/>
      <c r="D42" s="12"/>
      <c r="E42"/>
      <c r="F42"/>
      <c r="G42"/>
      <c r="H42"/>
      <c r="I42"/>
    </row>
    <row r="43" spans="1:9" s="2" customFormat="1" x14ac:dyDescent="0.3">
      <c r="A43"/>
      <c r="B43" s="239" t="s">
        <v>415</v>
      </c>
      <c r="D43" s="12"/>
      <c r="E43"/>
      <c r="F43"/>
      <c r="G43"/>
      <c r="H43"/>
      <c r="I43"/>
    </row>
    <row r="44" spans="1:9" s="2" customFormat="1" x14ac:dyDescent="0.3">
      <c r="A44"/>
      <c r="B44" s="237" t="s">
        <v>265</v>
      </c>
      <c r="D44" s="12"/>
      <c r="E44"/>
      <c r="F44"/>
      <c r="G44"/>
      <c r="H44"/>
      <c r="I44"/>
    </row>
    <row r="45" spans="1:9" customFormat="1" ht="12.75" x14ac:dyDescent="0.2">
      <c r="B45" s="240" t="s">
        <v>139</v>
      </c>
    </row>
    <row r="46" spans="1:9" customFormat="1" ht="12.75" x14ac:dyDescent="0.2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46" zoomScale="80" zoomScaleNormal="100" zoomScaleSheetLayoutView="80" workbookViewId="0">
      <selection activeCell="H16" sqref="H16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474</v>
      </c>
      <c r="B1" s="218"/>
      <c r="C1" s="466" t="s">
        <v>109</v>
      </c>
      <c r="D1" s="466"/>
      <c r="E1" s="89"/>
    </row>
    <row r="2" spans="1:5" s="6" customFormat="1" x14ac:dyDescent="0.3">
      <c r="A2" s="354" t="s">
        <v>476</v>
      </c>
      <c r="B2" s="218"/>
      <c r="C2" s="464" t="str">
        <f>'ფორმა N1'!L2</f>
        <v>01.01.21-31.12.21</v>
      </c>
      <c r="D2" s="465"/>
      <c r="E2" s="89"/>
    </row>
    <row r="3" spans="1:5" s="6" customFormat="1" x14ac:dyDescent="0.3">
      <c r="A3" s="354" t="s">
        <v>475</v>
      </c>
      <c r="B3" s="218"/>
      <c r="C3" s="219"/>
      <c r="D3" s="219"/>
      <c r="E3" s="89"/>
    </row>
    <row r="4" spans="1:5" s="6" customFormat="1" x14ac:dyDescent="0.3">
      <c r="A4" s="74" t="s">
        <v>140</v>
      </c>
      <c r="B4" s="218"/>
      <c r="C4" s="219"/>
      <c r="D4" s="219"/>
      <c r="E4" s="89"/>
    </row>
    <row r="5" spans="1:5" s="6" customFormat="1" x14ac:dyDescent="0.3">
      <c r="A5" s="74"/>
      <c r="B5" s="218"/>
      <c r="C5" s="219"/>
      <c r="D5" s="219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20" t="str">
        <f>'ფორმა N1'!A5</f>
        <v>საქართველოს კონსერვატიული პარტია</v>
      </c>
      <c r="B7" s="78"/>
      <c r="C7" s="79"/>
      <c r="D7" s="79"/>
      <c r="E7" s="90"/>
    </row>
    <row r="8" spans="1:5" x14ac:dyDescent="0.3">
      <c r="A8" s="75"/>
      <c r="B8" s="75"/>
      <c r="C8" s="74"/>
      <c r="D8" s="74"/>
      <c r="E8" s="90"/>
    </row>
    <row r="9" spans="1:5" s="6" customFormat="1" x14ac:dyDescent="0.3">
      <c r="A9" s="218"/>
      <c r="B9" s="218"/>
      <c r="C9" s="76"/>
      <c r="D9" s="76"/>
      <c r="E9" s="89"/>
    </row>
    <row r="10" spans="1:5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21">
        <v>1</v>
      </c>
      <c r="B11" s="221" t="s">
        <v>57</v>
      </c>
      <c r="C11" s="430">
        <f>SUM(C12,C16,C56,C59,C60,C61,C79)</f>
        <v>2856.56</v>
      </c>
      <c r="D11" s="430">
        <f>SUM(D12,D16,D56,D59,D60,D61,D67,D75,D76)</f>
        <v>2856.56</v>
      </c>
      <c r="E11" s="222"/>
    </row>
    <row r="12" spans="1:5" s="9" customFormat="1" ht="18" x14ac:dyDescent="0.2">
      <c r="A12" s="85">
        <v>1.1000000000000001</v>
      </c>
      <c r="B12" s="85" t="s">
        <v>58</v>
      </c>
      <c r="C12" s="81">
        <f>SUM(C13:C15)</f>
        <v>0</v>
      </c>
      <c r="D12" s="81">
        <f>SUM(D13:D15)</f>
        <v>0</v>
      </c>
      <c r="E12" s="91"/>
    </row>
    <row r="13" spans="1:5" s="10" customFormat="1" x14ac:dyDescent="0.2">
      <c r="A13" s="86" t="s">
        <v>30</v>
      </c>
      <c r="B13" s="86" t="s">
        <v>59</v>
      </c>
      <c r="C13" s="4"/>
      <c r="D13" s="4"/>
      <c r="E13" s="92"/>
    </row>
    <row r="14" spans="1:5" s="3" customFormat="1" x14ac:dyDescent="0.2">
      <c r="A14" s="86" t="s">
        <v>31</v>
      </c>
      <c r="B14" s="86" t="s">
        <v>0</v>
      </c>
      <c r="C14" s="4"/>
      <c r="D14" s="4"/>
      <c r="E14" s="93"/>
    </row>
    <row r="15" spans="1:5" s="3" customFormat="1" x14ac:dyDescent="0.3">
      <c r="A15" s="357" t="s">
        <v>478</v>
      </c>
      <c r="B15" s="358" t="s">
        <v>479</v>
      </c>
      <c r="C15" s="358"/>
      <c r="D15" s="358"/>
      <c r="E15" s="93"/>
    </row>
    <row r="16" spans="1:5" s="7" customFormat="1" x14ac:dyDescent="0.2">
      <c r="A16" s="85">
        <v>1.2</v>
      </c>
      <c r="B16" s="85" t="s">
        <v>60</v>
      </c>
      <c r="C16" s="82">
        <f>SUM(C17,C20,C32,C33,C34,C35,C38,C39,C46:C50,C54,C55)</f>
        <v>2856.56</v>
      </c>
      <c r="D16" s="82">
        <f>SUM(D17,D20,D32,D33,D34,D35,D38,D39,D46:D50,D54,D55)</f>
        <v>2856.56</v>
      </c>
      <c r="E16" s="222"/>
    </row>
    <row r="17" spans="1:6" s="3" customFormat="1" x14ac:dyDescent="0.2">
      <c r="A17" s="86" t="s">
        <v>32</v>
      </c>
      <c r="B17" s="86" t="s">
        <v>1</v>
      </c>
      <c r="C17" s="81">
        <f>C19+C18</f>
        <v>70</v>
      </c>
      <c r="D17" s="81">
        <f>SUM(D18:D19)</f>
        <v>70</v>
      </c>
      <c r="E17" s="93"/>
    </row>
    <row r="18" spans="1:6" s="3" customFormat="1" x14ac:dyDescent="0.2">
      <c r="A18" s="95" t="s">
        <v>98</v>
      </c>
      <c r="B18" s="95" t="s">
        <v>61</v>
      </c>
      <c r="C18" s="4">
        <v>70</v>
      </c>
      <c r="D18" s="223">
        <v>70</v>
      </c>
      <c r="E18" s="93"/>
    </row>
    <row r="19" spans="1:6" s="3" customFormat="1" x14ac:dyDescent="0.2">
      <c r="A19" s="95" t="s">
        <v>99</v>
      </c>
      <c r="B19" s="95" t="s">
        <v>62</v>
      </c>
      <c r="C19" s="4"/>
      <c r="D19" s="223"/>
      <c r="E19" s="93"/>
    </row>
    <row r="20" spans="1:6" s="3" customFormat="1" x14ac:dyDescent="0.2">
      <c r="A20" s="86" t="s">
        <v>33</v>
      </c>
      <c r="B20" s="86" t="s">
        <v>2</v>
      </c>
      <c r="C20" s="435">
        <f>SUM(C21:C26,C31)</f>
        <v>1925.76</v>
      </c>
      <c r="D20" s="435">
        <f>SUM(D21:D26,D31)</f>
        <v>1925.76</v>
      </c>
      <c r="E20" s="224"/>
      <c r="F20" s="225"/>
    </row>
    <row r="21" spans="1:6" s="228" customFormat="1" ht="30" x14ac:dyDescent="0.2">
      <c r="A21" s="95" t="s">
        <v>12</v>
      </c>
      <c r="B21" s="95" t="s">
        <v>245</v>
      </c>
      <c r="C21" s="226"/>
      <c r="D21" s="38"/>
      <c r="E21" s="227"/>
    </row>
    <row r="22" spans="1:6" s="228" customFormat="1" x14ac:dyDescent="0.2">
      <c r="A22" s="95" t="s">
        <v>13</v>
      </c>
      <c r="B22" s="95" t="s">
        <v>14</v>
      </c>
      <c r="C22" s="226"/>
      <c r="D22" s="39"/>
      <c r="E22" s="227"/>
    </row>
    <row r="23" spans="1:6" s="228" customFormat="1" ht="30" x14ac:dyDescent="0.2">
      <c r="A23" s="95" t="s">
        <v>276</v>
      </c>
      <c r="B23" s="95" t="s">
        <v>22</v>
      </c>
      <c r="C23" s="226"/>
      <c r="D23" s="40"/>
      <c r="E23" s="227"/>
    </row>
    <row r="24" spans="1:6" s="228" customFormat="1" ht="16.5" customHeight="1" x14ac:dyDescent="0.2">
      <c r="A24" s="95" t="s">
        <v>277</v>
      </c>
      <c r="B24" s="95" t="s">
        <v>15</v>
      </c>
      <c r="C24" s="226">
        <v>531.26</v>
      </c>
      <c r="D24" s="40">
        <v>531.26</v>
      </c>
      <c r="E24" s="227"/>
    </row>
    <row r="25" spans="1:6" s="228" customFormat="1" ht="16.5" customHeight="1" x14ac:dyDescent="0.2">
      <c r="A25" s="95" t="s">
        <v>278</v>
      </c>
      <c r="B25" s="95" t="s">
        <v>16</v>
      </c>
      <c r="C25" s="226"/>
      <c r="D25" s="40"/>
      <c r="E25" s="227"/>
    </row>
    <row r="26" spans="1:6" s="228" customFormat="1" ht="16.5" customHeight="1" x14ac:dyDescent="0.2">
      <c r="A26" s="95" t="s">
        <v>279</v>
      </c>
      <c r="B26" s="95" t="s">
        <v>17</v>
      </c>
      <c r="C26" s="454">
        <f>C30+C28+C27</f>
        <v>1394.5</v>
      </c>
      <c r="D26" s="435">
        <f>SUM(D27:D30)</f>
        <v>1394.5</v>
      </c>
      <c r="E26" s="227"/>
    </row>
    <row r="27" spans="1:6" s="228" customFormat="1" ht="16.5" customHeight="1" x14ac:dyDescent="0.2">
      <c r="A27" s="229" t="s">
        <v>280</v>
      </c>
      <c r="B27" s="229" t="s">
        <v>18</v>
      </c>
      <c r="C27" s="226">
        <v>327.88</v>
      </c>
      <c r="D27" s="40">
        <v>327.88</v>
      </c>
      <c r="E27" s="227"/>
    </row>
    <row r="28" spans="1:6" s="228" customFormat="1" ht="16.5" customHeight="1" x14ac:dyDescent="0.2">
      <c r="A28" s="229" t="s">
        <v>281</v>
      </c>
      <c r="B28" s="229" t="s">
        <v>19</v>
      </c>
      <c r="C28" s="226">
        <v>846.62</v>
      </c>
      <c r="D28" s="40">
        <v>846.62</v>
      </c>
      <c r="E28" s="227"/>
    </row>
    <row r="29" spans="1:6" s="228" customFormat="1" ht="16.5" customHeight="1" x14ac:dyDescent="0.2">
      <c r="A29" s="229" t="s">
        <v>282</v>
      </c>
      <c r="B29" s="229" t="s">
        <v>20</v>
      </c>
      <c r="C29" s="226"/>
      <c r="D29" s="40"/>
      <c r="E29" s="227"/>
    </row>
    <row r="30" spans="1:6" s="228" customFormat="1" ht="16.5" customHeight="1" x14ac:dyDescent="0.2">
      <c r="A30" s="229" t="s">
        <v>283</v>
      </c>
      <c r="B30" s="229" t="s">
        <v>23</v>
      </c>
      <c r="C30" s="226">
        <v>220</v>
      </c>
      <c r="D30" s="431">
        <v>220</v>
      </c>
      <c r="E30" s="227"/>
    </row>
    <row r="31" spans="1:6" s="228" customFormat="1" ht="16.5" customHeight="1" x14ac:dyDescent="0.2">
      <c r="A31" s="95" t="s">
        <v>284</v>
      </c>
      <c r="B31" s="95" t="s">
        <v>21</v>
      </c>
      <c r="C31" s="226"/>
      <c r="D31" s="41"/>
      <c r="E31" s="227"/>
    </row>
    <row r="32" spans="1:6" s="3" customFormat="1" ht="16.5" customHeight="1" x14ac:dyDescent="0.2">
      <c r="A32" s="86" t="s">
        <v>34</v>
      </c>
      <c r="B32" s="86" t="s">
        <v>3</v>
      </c>
      <c r="C32" s="4"/>
      <c r="D32" s="223"/>
      <c r="E32" s="224"/>
    </row>
    <row r="33" spans="1:5" s="3" customFormat="1" ht="16.5" customHeight="1" x14ac:dyDescent="0.2">
      <c r="A33" s="86" t="s">
        <v>35</v>
      </c>
      <c r="B33" s="86" t="s">
        <v>4</v>
      </c>
      <c r="C33" s="4"/>
      <c r="D33" s="223"/>
      <c r="E33" s="93"/>
    </row>
    <row r="34" spans="1:5" s="3" customFormat="1" ht="16.5" customHeight="1" x14ac:dyDescent="0.2">
      <c r="A34" s="86" t="s">
        <v>36</v>
      </c>
      <c r="B34" s="86" t="s">
        <v>5</v>
      </c>
      <c r="C34" s="4"/>
      <c r="D34" s="223"/>
      <c r="E34" s="93"/>
    </row>
    <row r="35" spans="1:5" s="3" customFormat="1" x14ac:dyDescent="0.2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 x14ac:dyDescent="0.2">
      <c r="A36" s="95" t="s">
        <v>285</v>
      </c>
      <c r="B36" s="95" t="s">
        <v>56</v>
      </c>
      <c r="C36" s="4"/>
      <c r="D36" s="223"/>
      <c r="E36" s="93"/>
    </row>
    <row r="37" spans="1:5" s="3" customFormat="1" ht="16.5" customHeight="1" x14ac:dyDescent="0.2">
      <c r="A37" s="95" t="s">
        <v>286</v>
      </c>
      <c r="B37" s="95" t="s">
        <v>55</v>
      </c>
      <c r="C37" s="4"/>
      <c r="D37" s="223"/>
      <c r="E37" s="93"/>
    </row>
    <row r="38" spans="1:5" s="3" customFormat="1" ht="16.5" customHeight="1" x14ac:dyDescent="0.2">
      <c r="A38" s="86" t="s">
        <v>38</v>
      </c>
      <c r="B38" s="86" t="s">
        <v>49</v>
      </c>
      <c r="C38" s="429">
        <v>26.8</v>
      </c>
      <c r="D38" s="432">
        <v>26.8</v>
      </c>
      <c r="E38" s="93"/>
    </row>
    <row r="39" spans="1:5" s="3" customFormat="1" ht="16.5" customHeight="1" x14ac:dyDescent="0.2">
      <c r="A39" s="86" t="s">
        <v>39</v>
      </c>
      <c r="B39" s="86" t="s">
        <v>386</v>
      </c>
      <c r="C39" s="81"/>
      <c r="D39" s="81"/>
      <c r="E39" s="93"/>
    </row>
    <row r="40" spans="1:5" s="3" customFormat="1" ht="16.5" customHeight="1" x14ac:dyDescent="0.2">
      <c r="A40" s="17" t="s">
        <v>341</v>
      </c>
      <c r="B40" s="17" t="s">
        <v>345</v>
      </c>
      <c r="C40" s="4"/>
      <c r="D40" s="223"/>
      <c r="E40" s="93"/>
    </row>
    <row r="41" spans="1:5" s="3" customFormat="1" ht="16.5" customHeight="1" x14ac:dyDescent="0.2">
      <c r="A41" s="17" t="s">
        <v>342</v>
      </c>
      <c r="B41" s="17" t="s">
        <v>346</v>
      </c>
      <c r="C41" s="4"/>
      <c r="D41" s="223"/>
      <c r="E41" s="93"/>
    </row>
    <row r="42" spans="1:5" s="3" customFormat="1" ht="16.5" customHeight="1" x14ac:dyDescent="0.2">
      <c r="A42" s="17" t="s">
        <v>343</v>
      </c>
      <c r="B42" s="17" t="s">
        <v>349</v>
      </c>
      <c r="C42" s="4"/>
      <c r="D42" s="223"/>
      <c r="E42" s="93"/>
    </row>
    <row r="43" spans="1:5" s="3" customFormat="1" ht="16.5" customHeight="1" x14ac:dyDescent="0.2">
      <c r="A43" s="17" t="s">
        <v>348</v>
      </c>
      <c r="B43" s="17" t="s">
        <v>350</v>
      </c>
      <c r="C43" s="4"/>
      <c r="D43" s="223"/>
      <c r="E43" s="93"/>
    </row>
    <row r="44" spans="1:5" s="3" customFormat="1" ht="16.5" customHeight="1" x14ac:dyDescent="0.2">
      <c r="A44" s="17" t="s">
        <v>351</v>
      </c>
      <c r="B44" s="17" t="s">
        <v>458</v>
      </c>
      <c r="C44" s="4"/>
      <c r="D44" s="223"/>
      <c r="E44" s="93"/>
    </row>
    <row r="45" spans="1:5" s="3" customFormat="1" ht="16.5" customHeight="1" x14ac:dyDescent="0.2">
      <c r="A45" s="17" t="s">
        <v>459</v>
      </c>
      <c r="B45" s="17" t="s">
        <v>347</v>
      </c>
      <c r="C45" s="4"/>
      <c r="D45" s="223"/>
      <c r="E45" s="93"/>
    </row>
    <row r="46" spans="1:5" s="3" customFormat="1" ht="30" x14ac:dyDescent="0.2">
      <c r="A46" s="86" t="s">
        <v>40</v>
      </c>
      <c r="B46" s="86" t="s">
        <v>28</v>
      </c>
      <c r="C46" s="4">
        <v>126</v>
      </c>
      <c r="D46" s="223">
        <v>126</v>
      </c>
      <c r="E46" s="93"/>
    </row>
    <row r="47" spans="1:5" s="3" customFormat="1" ht="16.5" customHeight="1" x14ac:dyDescent="0.2">
      <c r="A47" s="86" t="s">
        <v>41</v>
      </c>
      <c r="B47" s="86" t="s">
        <v>24</v>
      </c>
      <c r="C47" s="4">
        <v>708</v>
      </c>
      <c r="D47" s="223">
        <v>708</v>
      </c>
      <c r="E47" s="93"/>
    </row>
    <row r="48" spans="1:5" s="3" customFormat="1" ht="16.5" customHeight="1" x14ac:dyDescent="0.2">
      <c r="A48" s="86" t="s">
        <v>42</v>
      </c>
      <c r="B48" s="86" t="s">
        <v>25</v>
      </c>
      <c r="C48" s="4"/>
      <c r="D48" s="223"/>
      <c r="E48" s="93"/>
    </row>
    <row r="49" spans="1:6" s="3" customFormat="1" ht="16.5" customHeight="1" x14ac:dyDescent="0.2">
      <c r="A49" s="86" t="s">
        <v>43</v>
      </c>
      <c r="B49" s="86" t="s">
        <v>26</v>
      </c>
      <c r="C49" s="429"/>
      <c r="D49" s="432"/>
      <c r="E49" s="93"/>
    </row>
    <row r="50" spans="1:6" s="3" customFormat="1" ht="16.5" customHeight="1" x14ac:dyDescent="0.2">
      <c r="A50" s="86" t="s">
        <v>44</v>
      </c>
      <c r="B50" s="86" t="s">
        <v>387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 x14ac:dyDescent="0.2">
      <c r="A51" s="95" t="s">
        <v>357</v>
      </c>
      <c r="B51" s="95" t="s">
        <v>360</v>
      </c>
      <c r="C51" s="4"/>
      <c r="D51" s="223"/>
      <c r="E51" s="93"/>
    </row>
    <row r="52" spans="1:6" s="3" customFormat="1" ht="16.5" customHeight="1" x14ac:dyDescent="0.2">
      <c r="A52" s="95" t="s">
        <v>358</v>
      </c>
      <c r="B52" s="95" t="s">
        <v>359</v>
      </c>
      <c r="C52" s="4"/>
      <c r="D52" s="223"/>
      <c r="E52" s="93"/>
    </row>
    <row r="53" spans="1:6" s="3" customFormat="1" ht="16.5" customHeight="1" x14ac:dyDescent="0.2">
      <c r="A53" s="95" t="s">
        <v>361</v>
      </c>
      <c r="B53" s="95" t="s">
        <v>362</v>
      </c>
      <c r="C53" s="4"/>
      <c r="D53" s="223"/>
      <c r="E53" s="93"/>
    </row>
    <row r="54" spans="1:6" s="3" customFormat="1" x14ac:dyDescent="0.2">
      <c r="A54" s="86" t="s">
        <v>45</v>
      </c>
      <c r="B54" s="86" t="s">
        <v>29</v>
      </c>
      <c r="C54" s="4"/>
      <c r="D54" s="223"/>
      <c r="E54" s="93"/>
    </row>
    <row r="55" spans="1:6" s="3" customFormat="1" ht="16.5" customHeight="1" x14ac:dyDescent="0.2">
      <c r="A55" s="86" t="s">
        <v>46</v>
      </c>
      <c r="B55" s="86" t="s">
        <v>6</v>
      </c>
      <c r="C55" s="4"/>
      <c r="D55" s="223"/>
      <c r="E55" s="224"/>
      <c r="F55" s="225"/>
    </row>
    <row r="56" spans="1:6" s="3" customFormat="1" ht="30" x14ac:dyDescent="0.2">
      <c r="A56" s="85">
        <v>1.3</v>
      </c>
      <c r="B56" s="85" t="s">
        <v>392</v>
      </c>
      <c r="C56" s="82">
        <f>SUM(C57:C58)</f>
        <v>0</v>
      </c>
      <c r="D56" s="82">
        <f>SUM(D57:D58)</f>
        <v>0</v>
      </c>
      <c r="E56" s="224"/>
      <c r="F56" s="225"/>
    </row>
    <row r="57" spans="1:6" s="3" customFormat="1" ht="30" x14ac:dyDescent="0.2">
      <c r="A57" s="86" t="s">
        <v>50</v>
      </c>
      <c r="B57" s="86" t="s">
        <v>48</v>
      </c>
      <c r="C57" s="4"/>
      <c r="D57" s="223"/>
      <c r="E57" s="224"/>
      <c r="F57" s="225"/>
    </row>
    <row r="58" spans="1:6" s="3" customFormat="1" ht="16.5" customHeight="1" x14ac:dyDescent="0.2">
      <c r="A58" s="86" t="s">
        <v>51</v>
      </c>
      <c r="B58" s="86" t="s">
        <v>47</v>
      </c>
      <c r="C58" s="4"/>
      <c r="D58" s="223"/>
      <c r="E58" s="224"/>
      <c r="F58" s="225"/>
    </row>
    <row r="59" spans="1:6" s="3" customFormat="1" x14ac:dyDescent="0.2">
      <c r="A59" s="85">
        <v>1.4</v>
      </c>
      <c r="B59" s="85" t="s">
        <v>394</v>
      </c>
      <c r="C59" s="4"/>
      <c r="D59" s="223"/>
      <c r="E59" s="224"/>
      <c r="F59" s="225"/>
    </row>
    <row r="60" spans="1:6" s="228" customFormat="1" x14ac:dyDescent="0.2">
      <c r="A60" s="85">
        <v>1.5</v>
      </c>
      <c r="B60" s="85" t="s">
        <v>7</v>
      </c>
      <c r="C60" s="226"/>
      <c r="D60" s="40"/>
      <c r="E60" s="227"/>
    </row>
    <row r="61" spans="1:6" s="228" customFormat="1" x14ac:dyDescent="0.3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7"/>
    </row>
    <row r="62" spans="1:6" s="228" customFormat="1" x14ac:dyDescent="0.2">
      <c r="A62" s="86" t="s">
        <v>292</v>
      </c>
      <c r="B62" s="46" t="s">
        <v>52</v>
      </c>
      <c r="C62" s="226"/>
      <c r="D62" s="40"/>
      <c r="E62" s="227"/>
    </row>
    <row r="63" spans="1:6" s="228" customFormat="1" ht="30" x14ac:dyDescent="0.2">
      <c r="A63" s="86" t="s">
        <v>293</v>
      </c>
      <c r="B63" s="46" t="s">
        <v>54</v>
      </c>
      <c r="C63" s="226"/>
      <c r="D63" s="40"/>
      <c r="E63" s="227"/>
    </row>
    <row r="64" spans="1:6" s="228" customFormat="1" x14ac:dyDescent="0.2">
      <c r="A64" s="86" t="s">
        <v>294</v>
      </c>
      <c r="B64" s="46" t="s">
        <v>53</v>
      </c>
      <c r="C64" s="40"/>
      <c r="D64" s="40"/>
      <c r="E64" s="227"/>
    </row>
    <row r="65" spans="1:5" s="228" customFormat="1" x14ac:dyDescent="0.2">
      <c r="A65" s="86" t="s">
        <v>295</v>
      </c>
      <c r="B65" s="46" t="s">
        <v>27</v>
      </c>
      <c r="C65" s="226"/>
      <c r="D65" s="40"/>
      <c r="E65" s="227"/>
    </row>
    <row r="66" spans="1:5" s="228" customFormat="1" x14ac:dyDescent="0.2">
      <c r="A66" s="86" t="s">
        <v>323</v>
      </c>
      <c r="B66" s="46" t="s">
        <v>324</v>
      </c>
      <c r="C66" s="226"/>
      <c r="D66" s="40"/>
      <c r="E66" s="227"/>
    </row>
    <row r="67" spans="1:5" x14ac:dyDescent="0.3">
      <c r="A67" s="221">
        <v>2</v>
      </c>
      <c r="B67" s="221" t="s">
        <v>388</v>
      </c>
      <c r="C67" s="230"/>
      <c r="D67" s="83">
        <f>SUM(D68:D74)</f>
        <v>0</v>
      </c>
      <c r="E67" s="94"/>
    </row>
    <row r="68" spans="1:5" x14ac:dyDescent="0.3">
      <c r="A68" s="96">
        <v>2.1</v>
      </c>
      <c r="B68" s="231" t="s">
        <v>100</v>
      </c>
      <c r="C68" s="232"/>
      <c r="D68" s="22"/>
      <c r="E68" s="94"/>
    </row>
    <row r="69" spans="1:5" x14ac:dyDescent="0.3">
      <c r="A69" s="96">
        <v>2.2000000000000002</v>
      </c>
      <c r="B69" s="231" t="s">
        <v>389</v>
      </c>
      <c r="C69" s="232"/>
      <c r="D69" s="22"/>
      <c r="E69" s="94"/>
    </row>
    <row r="70" spans="1:5" x14ac:dyDescent="0.3">
      <c r="A70" s="96">
        <v>2.2999999999999998</v>
      </c>
      <c r="B70" s="231" t="s">
        <v>104</v>
      </c>
      <c r="C70" s="232"/>
      <c r="D70" s="22"/>
      <c r="E70" s="94"/>
    </row>
    <row r="71" spans="1:5" x14ac:dyDescent="0.3">
      <c r="A71" s="96">
        <v>2.4</v>
      </c>
      <c r="B71" s="231" t="s">
        <v>103</v>
      </c>
      <c r="C71" s="232"/>
      <c r="D71" s="22"/>
      <c r="E71" s="94"/>
    </row>
    <row r="72" spans="1:5" x14ac:dyDescent="0.3">
      <c r="A72" s="96">
        <v>2.5</v>
      </c>
      <c r="B72" s="231" t="s">
        <v>390</v>
      </c>
      <c r="C72" s="232"/>
      <c r="D72" s="22"/>
      <c r="E72" s="94"/>
    </row>
    <row r="73" spans="1:5" x14ac:dyDescent="0.3">
      <c r="A73" s="96">
        <v>2.6</v>
      </c>
      <c r="B73" s="231" t="s">
        <v>101</v>
      </c>
      <c r="C73" s="232"/>
      <c r="D73" s="22"/>
      <c r="E73" s="94"/>
    </row>
    <row r="74" spans="1:5" x14ac:dyDescent="0.3">
      <c r="A74" s="96">
        <v>2.7</v>
      </c>
      <c r="B74" s="231" t="s">
        <v>102</v>
      </c>
      <c r="C74" s="233"/>
      <c r="D74" s="22"/>
      <c r="E74" s="94"/>
    </row>
    <row r="75" spans="1:5" x14ac:dyDescent="0.3">
      <c r="A75" s="221">
        <v>3</v>
      </c>
      <c r="B75" s="221" t="s">
        <v>416</v>
      </c>
      <c r="C75" s="83"/>
      <c r="D75" s="22"/>
      <c r="E75" s="94"/>
    </row>
    <row r="76" spans="1:5" x14ac:dyDescent="0.3">
      <c r="A76" s="221">
        <v>4</v>
      </c>
      <c r="B76" s="221" t="s">
        <v>247</v>
      </c>
      <c r="C76" s="83"/>
      <c r="D76" s="83">
        <f>SUM(D77:D78)</f>
        <v>0</v>
      </c>
      <c r="E76" s="94"/>
    </row>
    <row r="77" spans="1:5" x14ac:dyDescent="0.3">
      <c r="A77" s="96">
        <v>4.0999999999999996</v>
      </c>
      <c r="B77" s="96" t="s">
        <v>248</v>
      </c>
      <c r="C77" s="232"/>
      <c r="D77" s="8"/>
      <c r="E77" s="94"/>
    </row>
    <row r="78" spans="1:5" x14ac:dyDescent="0.3">
      <c r="A78" s="96">
        <v>4.2</v>
      </c>
      <c r="B78" s="96" t="s">
        <v>249</v>
      </c>
      <c r="C78" s="233"/>
      <c r="D78" s="8"/>
      <c r="E78" s="94"/>
    </row>
    <row r="79" spans="1:5" x14ac:dyDescent="0.3">
      <c r="A79" s="221">
        <v>5</v>
      </c>
      <c r="B79" s="221" t="s">
        <v>274</v>
      </c>
      <c r="C79" s="249"/>
      <c r="D79" s="233"/>
      <c r="E79" s="94"/>
    </row>
    <row r="80" spans="1:5" x14ac:dyDescent="0.3">
      <c r="B80" s="44"/>
    </row>
    <row r="81" spans="1:9" x14ac:dyDescent="0.3">
      <c r="A81" s="469" t="s">
        <v>460</v>
      </c>
      <c r="B81" s="469"/>
      <c r="C81" s="469"/>
      <c r="D81" s="469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7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413</v>
      </c>
      <c r="D87" s="12"/>
      <c r="E87"/>
      <c r="F87"/>
      <c r="G87"/>
      <c r="H87"/>
      <c r="I87"/>
    </row>
    <row r="88" spans="1:9" x14ac:dyDescent="0.3">
      <c r="A88"/>
      <c r="B88" s="2" t="s">
        <v>414</v>
      </c>
      <c r="D88" s="12"/>
      <c r="E88"/>
      <c r="F88"/>
      <c r="G88"/>
      <c r="H88"/>
      <c r="I88"/>
    </row>
    <row r="89" spans="1:9" customFormat="1" ht="12.75" x14ac:dyDescent="0.2">
      <c r="B89" s="64" t="s">
        <v>139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313</v>
      </c>
      <c r="B1" s="75"/>
      <c r="C1" s="466" t="s">
        <v>109</v>
      </c>
      <c r="D1" s="466"/>
      <c r="E1" s="89"/>
    </row>
    <row r="2" spans="1:5" s="6" customFormat="1" x14ac:dyDescent="0.3">
      <c r="A2" s="72" t="s">
        <v>314</v>
      </c>
      <c r="B2" s="75"/>
      <c r="C2" s="464" t="str">
        <f>'ფორმა N1'!L2</f>
        <v>01.01.21-31.12.21</v>
      </c>
      <c r="D2" s="464"/>
      <c r="E2" s="89"/>
    </row>
    <row r="3" spans="1:5" s="6" customFormat="1" x14ac:dyDescent="0.3">
      <c r="A3" s="74" t="s">
        <v>140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02" t="str">
        <f>'ფორმა N1'!A5</f>
        <v>საქართველოს კონსერვატიული პარტია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315</v>
      </c>
      <c r="B10" s="96"/>
      <c r="C10" s="4"/>
      <c r="D10" s="4"/>
      <c r="E10" s="91"/>
    </row>
    <row r="11" spans="1:5" s="10" customFormat="1" x14ac:dyDescent="0.2">
      <c r="A11" s="96" t="s">
        <v>316</v>
      </c>
      <c r="B11" s="96"/>
      <c r="C11" s="4"/>
      <c r="D11" s="4"/>
      <c r="E11" s="92"/>
    </row>
    <row r="12" spans="1:5" s="10" customFormat="1" x14ac:dyDescent="0.2">
      <c r="A12" s="85" t="s">
        <v>273</v>
      </c>
      <c r="B12" s="85"/>
      <c r="C12" s="4"/>
      <c r="D12" s="4"/>
      <c r="E12" s="92"/>
    </row>
    <row r="13" spans="1:5" s="10" customFormat="1" x14ac:dyDescent="0.2">
      <c r="A13" s="85" t="s">
        <v>273</v>
      </c>
      <c r="B13" s="85"/>
      <c r="C13" s="4"/>
      <c r="D13" s="4"/>
      <c r="E13" s="92"/>
    </row>
    <row r="14" spans="1:5" s="10" customFormat="1" x14ac:dyDescent="0.2">
      <c r="A14" s="85" t="s">
        <v>273</v>
      </c>
      <c r="B14" s="85"/>
      <c r="C14" s="4"/>
      <c r="D14" s="4"/>
      <c r="E14" s="92"/>
    </row>
    <row r="15" spans="1:5" s="10" customFormat="1" x14ac:dyDescent="0.2">
      <c r="A15" s="85" t="s">
        <v>273</v>
      </c>
      <c r="B15" s="85"/>
      <c r="C15" s="4"/>
      <c r="D15" s="4"/>
      <c r="E15" s="92"/>
    </row>
    <row r="16" spans="1:5" s="10" customFormat="1" x14ac:dyDescent="0.2">
      <c r="A16" s="85" t="s">
        <v>273</v>
      </c>
      <c r="B16" s="85"/>
      <c r="C16" s="4"/>
      <c r="D16" s="4"/>
      <c r="E16" s="92"/>
    </row>
    <row r="17" spans="1:5" s="10" customFormat="1" ht="17.25" customHeight="1" x14ac:dyDescent="0.2">
      <c r="A17" s="96" t="s">
        <v>317</v>
      </c>
      <c r="B17" s="85"/>
      <c r="C17" s="4"/>
      <c r="D17" s="4"/>
      <c r="E17" s="92"/>
    </row>
    <row r="18" spans="1:5" s="10" customFormat="1" ht="18" customHeight="1" x14ac:dyDescent="0.2">
      <c r="A18" s="96" t="s">
        <v>318</v>
      </c>
      <c r="B18" s="85"/>
      <c r="C18" s="4"/>
      <c r="D18" s="4"/>
      <c r="E18" s="92"/>
    </row>
    <row r="19" spans="1:5" s="10" customFormat="1" x14ac:dyDescent="0.2">
      <c r="A19" s="85" t="s">
        <v>273</v>
      </c>
      <c r="B19" s="85"/>
      <c r="C19" s="4"/>
      <c r="D19" s="4"/>
      <c r="E19" s="92"/>
    </row>
    <row r="20" spans="1:5" s="10" customFormat="1" x14ac:dyDescent="0.2">
      <c r="A20" s="85" t="s">
        <v>273</v>
      </c>
      <c r="B20" s="85"/>
      <c r="C20" s="4"/>
      <c r="D20" s="4"/>
      <c r="E20" s="92"/>
    </row>
    <row r="21" spans="1:5" s="10" customFormat="1" x14ac:dyDescent="0.2">
      <c r="A21" s="85" t="s">
        <v>273</v>
      </c>
      <c r="B21" s="85"/>
      <c r="C21" s="4"/>
      <c r="D21" s="4"/>
      <c r="E21" s="92"/>
    </row>
    <row r="22" spans="1:5" s="10" customFormat="1" x14ac:dyDescent="0.2">
      <c r="A22" s="85" t="s">
        <v>273</v>
      </c>
      <c r="B22" s="85"/>
      <c r="C22" s="4"/>
      <c r="D22" s="4"/>
      <c r="E22" s="92"/>
    </row>
    <row r="23" spans="1:5" s="10" customFormat="1" x14ac:dyDescent="0.2">
      <c r="A23" s="85" t="s">
        <v>273</v>
      </c>
      <c r="B23" s="85"/>
      <c r="C23" s="4"/>
      <c r="D23" s="4"/>
      <c r="E23" s="92"/>
    </row>
    <row r="24" spans="1:5" x14ac:dyDescent="0.3">
      <c r="A24" s="97"/>
      <c r="B24" s="97" t="s">
        <v>322</v>
      </c>
      <c r="C24" s="84">
        <f>SUM(C10:C23)</f>
        <v>0</v>
      </c>
      <c r="D24" s="84">
        <f>SUM(D10:D23)</f>
        <v>0</v>
      </c>
      <c r="E24" s="94"/>
    </row>
    <row r="25" spans="1:5" x14ac:dyDescent="0.3">
      <c r="A25" s="44"/>
      <c r="B25" s="44"/>
    </row>
    <row r="26" spans="1:5" x14ac:dyDescent="0.3">
      <c r="A26" s="242" t="s">
        <v>406</v>
      </c>
      <c r="E26" s="5"/>
    </row>
    <row r="27" spans="1:5" x14ac:dyDescent="0.3">
      <c r="A27" s="2" t="s">
        <v>407</v>
      </c>
    </row>
    <row r="28" spans="1:5" x14ac:dyDescent="0.3">
      <c r="A28" s="196" t="s">
        <v>408</v>
      </c>
    </row>
    <row r="29" spans="1:5" x14ac:dyDescent="0.3">
      <c r="A29" s="196"/>
    </row>
    <row r="30" spans="1:5" x14ac:dyDescent="0.3">
      <c r="A30" s="196" t="s">
        <v>337</v>
      </c>
    </row>
    <row r="31" spans="1:5" s="23" customFormat="1" ht="12.75" x14ac:dyDescent="0.2"/>
    <row r="32" spans="1:5" x14ac:dyDescent="0.3">
      <c r="A32" s="67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7"/>
      <c r="B35" s="67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64"/>
      <c r="B37" s="64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 x14ac:dyDescent="0.3">
      <c r="A1" s="72" t="s">
        <v>391</v>
      </c>
      <c r="B1" s="72"/>
      <c r="C1" s="75"/>
      <c r="D1" s="75"/>
      <c r="E1" s="75"/>
      <c r="F1" s="75"/>
      <c r="G1" s="209"/>
      <c r="H1" s="209"/>
      <c r="I1" s="466" t="s">
        <v>109</v>
      </c>
      <c r="J1" s="466"/>
    </row>
    <row r="2" spans="1:10" ht="15" x14ac:dyDescent="0.3">
      <c r="A2" s="74" t="s">
        <v>140</v>
      </c>
      <c r="B2" s="72"/>
      <c r="C2" s="75"/>
      <c r="D2" s="75"/>
      <c r="E2" s="75"/>
      <c r="F2" s="75"/>
      <c r="G2" s="209"/>
      <c r="H2" s="209"/>
      <c r="I2" s="464" t="str">
        <f>'ფორმა N1'!L2</f>
        <v>01.01.21-31.12.21</v>
      </c>
      <c r="J2" s="464"/>
    </row>
    <row r="3" spans="1:10" ht="15" x14ac:dyDescent="0.3">
      <c r="A3" s="74"/>
      <c r="B3" s="74"/>
      <c r="C3" s="72"/>
      <c r="D3" s="72"/>
      <c r="E3" s="72"/>
      <c r="F3" s="72"/>
      <c r="G3" s="157"/>
      <c r="H3" s="157"/>
      <c r="I3" s="209"/>
    </row>
    <row r="4" spans="1:10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02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156"/>
      <c r="B7" s="156"/>
      <c r="C7" s="156"/>
      <c r="D7" s="202"/>
      <c r="E7" s="156"/>
      <c r="F7" s="156"/>
      <c r="G7" s="76"/>
      <c r="H7" s="76"/>
      <c r="I7" s="76"/>
    </row>
    <row r="8" spans="1:10" ht="45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12" t="s">
        <v>334</v>
      </c>
    </row>
    <row r="9" spans="1:10" ht="15" x14ac:dyDescent="0.2">
      <c r="A9" s="96">
        <v>1</v>
      </c>
      <c r="B9" s="96"/>
      <c r="C9" s="96"/>
      <c r="D9" s="96"/>
      <c r="E9" s="96"/>
      <c r="F9" s="96"/>
      <c r="G9" s="4"/>
      <c r="H9" s="4"/>
      <c r="I9" s="4"/>
      <c r="J9" s="212" t="s">
        <v>0</v>
      </c>
    </row>
    <row r="10" spans="1:10" ht="15" x14ac:dyDescent="0.2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 x14ac:dyDescent="0.2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 x14ac:dyDescent="0.2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 x14ac:dyDescent="0.2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2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 x14ac:dyDescent="0.2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 x14ac:dyDescent="0.2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 x14ac:dyDescent="0.2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 x14ac:dyDescent="0.2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 x14ac:dyDescent="0.2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 x14ac:dyDescent="0.2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 x14ac:dyDescent="0.2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 x14ac:dyDescent="0.2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 x14ac:dyDescent="0.2">
      <c r="A24" s="85" t="s">
        <v>271</v>
      </c>
      <c r="B24" s="85"/>
      <c r="C24" s="85"/>
      <c r="D24" s="85"/>
      <c r="E24" s="85"/>
      <c r="F24" s="96"/>
      <c r="G24" s="4"/>
      <c r="H24" s="4"/>
      <c r="I24" s="4"/>
    </row>
    <row r="25" spans="1:9" ht="15" x14ac:dyDescent="0.3">
      <c r="A25" s="85"/>
      <c r="B25" s="97"/>
      <c r="C25" s="97"/>
      <c r="D25" s="97"/>
      <c r="E25" s="97"/>
      <c r="F25" s="85" t="s">
        <v>421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 x14ac:dyDescent="0.3">
      <c r="A26" s="210"/>
      <c r="B26" s="210"/>
      <c r="C26" s="210"/>
      <c r="D26" s="210"/>
      <c r="E26" s="210"/>
      <c r="F26" s="210"/>
      <c r="G26" s="210"/>
      <c r="H26" s="179"/>
      <c r="I26" s="179"/>
    </row>
    <row r="27" spans="1:9" ht="15" x14ac:dyDescent="0.3">
      <c r="A27" s="211" t="s">
        <v>410</v>
      </c>
      <c r="B27" s="211"/>
      <c r="C27" s="210"/>
      <c r="D27" s="210"/>
      <c r="E27" s="210"/>
      <c r="F27" s="210"/>
      <c r="G27" s="210"/>
      <c r="H27" s="179"/>
      <c r="I27" s="179"/>
    </row>
    <row r="28" spans="1:9" ht="15" x14ac:dyDescent="0.3">
      <c r="A28" s="211"/>
      <c r="B28" s="211"/>
      <c r="C28" s="210"/>
      <c r="D28" s="210"/>
      <c r="E28" s="210"/>
      <c r="F28" s="210"/>
      <c r="G28" s="210"/>
      <c r="H28" s="179"/>
      <c r="I28" s="179"/>
    </row>
    <row r="29" spans="1:9" x14ac:dyDescent="0.2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 ht="15" x14ac:dyDescent="0.3">
      <c r="A30" s="185" t="s">
        <v>107</v>
      </c>
      <c r="B30" s="185"/>
      <c r="C30" s="179"/>
      <c r="D30" s="179"/>
      <c r="E30" s="179"/>
      <c r="F30" s="179"/>
      <c r="G30" s="179"/>
      <c r="H30" s="179"/>
      <c r="I30" s="179"/>
    </row>
    <row r="31" spans="1:9" ht="15" x14ac:dyDescent="0.3">
      <c r="A31" s="179"/>
      <c r="B31" s="179"/>
      <c r="C31" s="179"/>
      <c r="D31" s="179"/>
      <c r="E31" s="179"/>
      <c r="F31" s="179"/>
      <c r="G31" s="179"/>
      <c r="H31" s="179"/>
      <c r="I31" s="179"/>
    </row>
    <row r="32" spans="1:9" ht="15" x14ac:dyDescent="0.3">
      <c r="A32" s="179"/>
      <c r="B32" s="179"/>
      <c r="C32" s="179"/>
      <c r="D32" s="179"/>
      <c r="E32" s="183"/>
      <c r="F32" s="183"/>
      <c r="G32" s="183"/>
      <c r="H32" s="179"/>
      <c r="I32" s="179"/>
    </row>
    <row r="33" spans="1:9" ht="15" x14ac:dyDescent="0.3">
      <c r="A33" s="185"/>
      <c r="B33" s="185"/>
      <c r="C33" s="185" t="s">
        <v>375</v>
      </c>
      <c r="D33" s="185"/>
      <c r="E33" s="185"/>
      <c r="F33" s="185"/>
      <c r="G33" s="185"/>
      <c r="H33" s="179"/>
      <c r="I33" s="179"/>
    </row>
    <row r="34" spans="1:9" ht="15" x14ac:dyDescent="0.3">
      <c r="A34" s="179"/>
      <c r="B34" s="179"/>
      <c r="C34" s="179" t="s">
        <v>374</v>
      </c>
      <c r="D34" s="179"/>
      <c r="E34" s="179"/>
      <c r="F34" s="179"/>
      <c r="G34" s="179"/>
      <c r="H34" s="179"/>
      <c r="I34" s="179"/>
    </row>
    <row r="35" spans="1:9" x14ac:dyDescent="0.2">
      <c r="A35" s="187"/>
      <c r="B35" s="187"/>
      <c r="C35" s="187" t="s">
        <v>139</v>
      </c>
      <c r="D35" s="187"/>
      <c r="E35" s="187"/>
      <c r="F35" s="187"/>
      <c r="G35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80" zoomScaleNormal="100" zoomScaleSheetLayoutView="80" workbookViewId="0">
      <selection activeCell="L9" sqref="L9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352</v>
      </c>
      <c r="B1" s="75"/>
      <c r="C1" s="75"/>
      <c r="D1" s="75"/>
      <c r="E1" s="75"/>
      <c r="F1" s="75"/>
      <c r="G1" s="466" t="s">
        <v>109</v>
      </c>
      <c r="H1" s="466"/>
      <c r="I1" s="334"/>
    </row>
    <row r="2" spans="1:9" ht="15" x14ac:dyDescent="0.3">
      <c r="A2" s="74" t="s">
        <v>140</v>
      </c>
      <c r="B2" s="75"/>
      <c r="C2" s="75"/>
      <c r="D2" s="75"/>
      <c r="E2" s="75"/>
      <c r="F2" s="75"/>
      <c r="G2" s="464" t="str">
        <f>'ფორმა N1'!L2</f>
        <v>01.01.21-31.12.21</v>
      </c>
      <c r="H2" s="464"/>
      <c r="I2" s="74"/>
    </row>
    <row r="3" spans="1:9" ht="15" x14ac:dyDescent="0.3">
      <c r="A3" s="74"/>
      <c r="B3" s="74"/>
      <c r="C3" s="74"/>
      <c r="D3" s="74"/>
      <c r="E3" s="74"/>
      <c r="F3" s="74"/>
      <c r="G3" s="157"/>
      <c r="H3" s="157"/>
      <c r="I3" s="334"/>
    </row>
    <row r="4" spans="1:9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02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  <c r="I5" s="334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3">
      <c r="A7" s="156"/>
      <c r="B7" s="156"/>
      <c r="C7" s="244"/>
      <c r="D7" s="156"/>
      <c r="E7" s="156"/>
      <c r="F7" s="156"/>
      <c r="G7" s="76"/>
      <c r="H7" s="76"/>
      <c r="I7" s="74"/>
    </row>
    <row r="8" spans="1:9" ht="45" x14ac:dyDescent="0.2">
      <c r="A8" s="330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60" x14ac:dyDescent="0.2">
      <c r="A9" s="331"/>
      <c r="B9" s="332" t="s">
        <v>520</v>
      </c>
      <c r="C9" s="96" t="s">
        <v>521</v>
      </c>
      <c r="D9" s="96">
        <v>42001004885</v>
      </c>
      <c r="E9" s="96" t="s">
        <v>562</v>
      </c>
      <c r="F9" s="96" t="s">
        <v>519</v>
      </c>
      <c r="G9" s="96">
        <v>3</v>
      </c>
      <c r="H9" s="4">
        <v>70</v>
      </c>
      <c r="I9" s="4">
        <v>70</v>
      </c>
    </row>
    <row r="10" spans="1:9" ht="15" x14ac:dyDescent="0.2">
      <c r="A10" s="331"/>
      <c r="B10" s="332"/>
      <c r="C10" s="85"/>
      <c r="D10" s="85"/>
      <c r="E10" s="96"/>
      <c r="F10" s="85"/>
      <c r="G10" s="85"/>
      <c r="H10" s="4"/>
      <c r="I10" s="4"/>
    </row>
    <row r="11" spans="1:9" ht="15" x14ac:dyDescent="0.2">
      <c r="A11" s="331"/>
      <c r="B11" s="332"/>
      <c r="C11" s="85"/>
      <c r="D11" s="85"/>
      <c r="E11" s="96"/>
      <c r="F11" s="85"/>
      <c r="G11" s="85"/>
      <c r="H11" s="4"/>
      <c r="I11" s="4"/>
    </row>
    <row r="12" spans="1:9" ht="15" x14ac:dyDescent="0.2">
      <c r="A12" s="331"/>
      <c r="B12" s="332"/>
      <c r="C12" s="85"/>
      <c r="D12" s="85"/>
      <c r="E12" s="96"/>
      <c r="F12" s="85"/>
      <c r="G12" s="85"/>
      <c r="H12" s="4"/>
      <c r="I12" s="4"/>
    </row>
    <row r="13" spans="1:9" ht="15" x14ac:dyDescent="0.2">
      <c r="A13" s="331"/>
      <c r="B13" s="332"/>
      <c r="C13" s="85"/>
      <c r="D13" s="85"/>
      <c r="E13" s="85"/>
      <c r="F13" s="85"/>
      <c r="G13" s="85"/>
      <c r="H13" s="4"/>
      <c r="I13" s="4"/>
    </row>
    <row r="14" spans="1:9" ht="15" x14ac:dyDescent="0.2">
      <c r="A14" s="331"/>
      <c r="B14" s="332"/>
      <c r="C14" s="85"/>
      <c r="D14" s="85"/>
      <c r="E14" s="85"/>
      <c r="F14" s="85"/>
      <c r="G14" s="85"/>
      <c r="H14" s="4"/>
      <c r="I14" s="4"/>
    </row>
    <row r="15" spans="1:9" ht="15" x14ac:dyDescent="0.2">
      <c r="A15" s="331"/>
      <c r="B15" s="332"/>
      <c r="C15" s="85"/>
      <c r="D15" s="85"/>
      <c r="E15" s="85"/>
      <c r="F15" s="85"/>
      <c r="G15" s="85"/>
      <c r="H15" s="4"/>
      <c r="I15" s="4"/>
    </row>
    <row r="16" spans="1:9" ht="15" x14ac:dyDescent="0.2">
      <c r="A16" s="331"/>
      <c r="B16" s="332"/>
      <c r="C16" s="85"/>
      <c r="D16" s="85"/>
      <c r="E16" s="85"/>
      <c r="F16" s="85"/>
      <c r="G16" s="85"/>
      <c r="H16" s="4"/>
      <c r="I16" s="4"/>
    </row>
    <row r="17" spans="1:9" ht="15" x14ac:dyDescent="0.3">
      <c r="A17" s="331"/>
      <c r="B17" s="333"/>
      <c r="C17" s="97"/>
      <c r="D17" s="97"/>
      <c r="E17" s="97"/>
      <c r="F17" s="97"/>
      <c r="G17" s="97" t="s">
        <v>325</v>
      </c>
      <c r="H17" s="84">
        <f>SUM(H9:H16)</f>
        <v>70</v>
      </c>
      <c r="I17" s="84">
        <f>SUM(I9:I16)</f>
        <v>70</v>
      </c>
    </row>
    <row r="18" spans="1:9" ht="15" x14ac:dyDescent="0.3">
      <c r="A18" s="210"/>
      <c r="B18" s="210"/>
      <c r="C18" s="210"/>
      <c r="D18" s="210"/>
      <c r="E18" s="210"/>
      <c r="F18" s="210"/>
      <c r="G18" s="179"/>
      <c r="H18" s="179"/>
      <c r="I18" s="184"/>
    </row>
    <row r="19" spans="1:9" ht="15" x14ac:dyDescent="0.3">
      <c r="A19" s="211" t="s">
        <v>336</v>
      </c>
      <c r="B19" s="210"/>
      <c r="C19" s="210"/>
      <c r="D19" s="210"/>
      <c r="E19" s="210"/>
      <c r="F19" s="210"/>
      <c r="G19" s="179"/>
      <c r="H19" s="179"/>
      <c r="I19" s="184"/>
    </row>
    <row r="20" spans="1:9" ht="15" x14ac:dyDescent="0.3">
      <c r="A20" s="211" t="s">
        <v>339</v>
      </c>
      <c r="B20" s="210"/>
      <c r="C20" s="210"/>
      <c r="D20" s="210"/>
      <c r="E20" s="210"/>
      <c r="F20" s="210"/>
      <c r="G20" s="179"/>
      <c r="H20" s="179"/>
      <c r="I20" s="184"/>
    </row>
    <row r="21" spans="1:9" ht="15" x14ac:dyDescent="0.3">
      <c r="A21" s="211"/>
      <c r="B21" s="179"/>
      <c r="C21" s="179"/>
      <c r="D21" s="179"/>
      <c r="E21" s="179"/>
      <c r="F21" s="179"/>
      <c r="G21" s="179"/>
      <c r="H21" s="179"/>
      <c r="I21" s="184"/>
    </row>
    <row r="22" spans="1:9" ht="15" x14ac:dyDescent="0.3">
      <c r="A22" s="211"/>
      <c r="B22" s="179"/>
      <c r="C22" s="179"/>
      <c r="D22" s="179"/>
      <c r="E22" s="179"/>
      <c r="G22" s="179"/>
      <c r="H22" s="179"/>
      <c r="I22" s="184"/>
    </row>
    <row r="23" spans="1:9" x14ac:dyDescent="0.2">
      <c r="A23" s="207"/>
      <c r="B23" s="207"/>
      <c r="C23" s="207"/>
      <c r="D23" s="207"/>
      <c r="E23" s="207"/>
      <c r="F23" s="207"/>
      <c r="G23" s="207"/>
      <c r="H23" s="207"/>
      <c r="I23" s="184"/>
    </row>
    <row r="24" spans="1:9" ht="15" x14ac:dyDescent="0.3">
      <c r="A24" s="185" t="s">
        <v>107</v>
      </c>
      <c r="B24" s="179"/>
      <c r="C24" s="179"/>
      <c r="D24" s="179"/>
      <c r="E24" s="179"/>
      <c r="F24" s="179"/>
      <c r="G24" s="179"/>
      <c r="H24" s="179"/>
      <c r="I24" s="184"/>
    </row>
    <row r="25" spans="1:9" ht="15" x14ac:dyDescent="0.3">
      <c r="A25" s="179"/>
      <c r="B25" s="179"/>
      <c r="C25" s="179"/>
      <c r="D25" s="179"/>
      <c r="E25" s="179"/>
      <c r="F25" s="179"/>
      <c r="G25" s="179"/>
      <c r="H25" s="179"/>
      <c r="I25" s="184"/>
    </row>
    <row r="26" spans="1:9" ht="15" x14ac:dyDescent="0.3">
      <c r="A26" s="179"/>
      <c r="B26" s="179"/>
      <c r="C26" s="179"/>
      <c r="D26" s="179"/>
      <c r="E26" s="179"/>
      <c r="F26" s="179"/>
      <c r="G26" s="179"/>
      <c r="H26" s="186"/>
      <c r="I26" s="184"/>
    </row>
    <row r="27" spans="1:9" ht="15" x14ac:dyDescent="0.3">
      <c r="A27" s="185"/>
      <c r="B27" s="185" t="s">
        <v>266</v>
      </c>
      <c r="C27" s="185"/>
      <c r="D27" s="185"/>
      <c r="E27" s="185"/>
      <c r="F27" s="185"/>
      <c r="G27" s="179"/>
      <c r="H27" s="186"/>
      <c r="I27" s="184"/>
    </row>
    <row r="28" spans="1:9" ht="15" x14ac:dyDescent="0.3">
      <c r="A28" s="179"/>
      <c r="B28" s="179" t="s">
        <v>265</v>
      </c>
      <c r="C28" s="179"/>
      <c r="D28" s="179"/>
      <c r="E28" s="179"/>
      <c r="F28" s="179"/>
      <c r="G28" s="179"/>
      <c r="H28" s="186"/>
      <c r="I28" s="184"/>
    </row>
    <row r="29" spans="1:9" x14ac:dyDescent="0.2">
      <c r="A29" s="187"/>
      <c r="B29" s="187" t="s">
        <v>139</v>
      </c>
      <c r="C29" s="187"/>
      <c r="D29" s="187"/>
      <c r="E29" s="187"/>
      <c r="F29" s="187"/>
      <c r="G29" s="180"/>
      <c r="H29" s="180"/>
      <c r="I29" s="180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 x14ac:dyDescent="0.3">
      <c r="A1" s="72" t="s">
        <v>428</v>
      </c>
      <c r="B1" s="72"/>
      <c r="C1" s="75"/>
      <c r="D1" s="75"/>
      <c r="E1" s="75"/>
      <c r="F1" s="75"/>
      <c r="G1" s="466" t="s">
        <v>109</v>
      </c>
      <c r="H1" s="466"/>
    </row>
    <row r="2" spans="1:10" ht="15" x14ac:dyDescent="0.3">
      <c r="A2" s="74" t="s">
        <v>140</v>
      </c>
      <c r="B2" s="72"/>
      <c r="C2" s="75"/>
      <c r="D2" s="75"/>
      <c r="E2" s="75"/>
      <c r="F2" s="75"/>
      <c r="G2" s="464" t="str">
        <f>'ფორმა N1'!L2</f>
        <v>01.01.21-31.12.21</v>
      </c>
      <c r="H2" s="464"/>
    </row>
    <row r="3" spans="1:10" ht="15" x14ac:dyDescent="0.3">
      <c r="A3" s="74"/>
      <c r="B3" s="74"/>
      <c r="C3" s="74"/>
      <c r="D3" s="74"/>
      <c r="E3" s="74"/>
      <c r="F3" s="74"/>
      <c r="G3" s="200"/>
      <c r="H3" s="200"/>
    </row>
    <row r="4" spans="1:10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02" t="str">
        <f>'ფორმა N1'!A5</f>
        <v>საქართველოს კონსერვატიული პარტია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199"/>
      <c r="B7" s="199"/>
      <c r="C7" s="199"/>
      <c r="D7" s="202"/>
      <c r="E7" s="199"/>
      <c r="F7" s="199"/>
      <c r="G7" s="76"/>
      <c r="H7" s="76"/>
    </row>
    <row r="8" spans="1:10" ht="30" x14ac:dyDescent="0.2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12" t="s">
        <v>334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12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 x14ac:dyDescent="0.3">
      <c r="A35" s="210"/>
      <c r="B35" s="210"/>
      <c r="C35" s="210"/>
      <c r="D35" s="210"/>
      <c r="E35" s="210"/>
      <c r="F35" s="210"/>
      <c r="G35" s="210"/>
      <c r="H35" s="179"/>
      <c r="I35" s="179"/>
    </row>
    <row r="36" spans="1:9" ht="15" x14ac:dyDescent="0.3">
      <c r="A36" s="211" t="s">
        <v>381</v>
      </c>
      <c r="B36" s="211"/>
      <c r="C36" s="210"/>
      <c r="D36" s="210"/>
      <c r="E36" s="210"/>
      <c r="F36" s="210"/>
      <c r="G36" s="210"/>
      <c r="H36" s="179"/>
      <c r="I36" s="179"/>
    </row>
    <row r="37" spans="1:9" ht="15" x14ac:dyDescent="0.3">
      <c r="A37" s="211" t="s">
        <v>332</v>
      </c>
      <c r="B37" s="211"/>
      <c r="C37" s="210"/>
      <c r="D37" s="210"/>
      <c r="E37" s="210"/>
      <c r="F37" s="210"/>
      <c r="G37" s="210"/>
      <c r="H37" s="179"/>
      <c r="I37" s="179"/>
    </row>
    <row r="38" spans="1:9" ht="15" x14ac:dyDescent="0.3">
      <c r="A38" s="211"/>
      <c r="B38" s="211"/>
      <c r="C38" s="179"/>
      <c r="D38" s="179"/>
      <c r="E38" s="179"/>
      <c r="F38" s="179"/>
      <c r="G38" s="179"/>
      <c r="H38" s="179"/>
      <c r="I38" s="179"/>
    </row>
    <row r="39" spans="1:9" ht="15" x14ac:dyDescent="0.3">
      <c r="A39" s="211"/>
      <c r="B39" s="211"/>
      <c r="C39" s="179"/>
      <c r="D39" s="179"/>
      <c r="E39" s="179"/>
      <c r="F39" s="179"/>
      <c r="G39" s="179"/>
      <c r="H39" s="179"/>
      <c r="I39" s="179"/>
    </row>
    <row r="40" spans="1:9" x14ac:dyDescent="0.2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 x14ac:dyDescent="0.3">
      <c r="A41" s="185" t="s">
        <v>107</v>
      </c>
      <c r="B41" s="185"/>
      <c r="C41" s="179"/>
      <c r="D41" s="179"/>
      <c r="E41" s="179"/>
      <c r="F41" s="179"/>
      <c r="G41" s="179"/>
      <c r="H41" s="179"/>
      <c r="I41" s="179"/>
    </row>
    <row r="42" spans="1:9" ht="15" x14ac:dyDescent="0.3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 x14ac:dyDescent="0.3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 x14ac:dyDescent="0.3">
      <c r="A44" s="185"/>
      <c r="B44" s="185"/>
      <c r="C44" s="185" t="s">
        <v>399</v>
      </c>
      <c r="D44" s="185"/>
      <c r="E44" s="210"/>
      <c r="F44" s="185"/>
      <c r="G44" s="185"/>
      <c r="H44" s="179"/>
      <c r="I44" s="186"/>
    </row>
    <row r="45" spans="1:9" ht="15" x14ac:dyDescent="0.3">
      <c r="A45" s="179"/>
      <c r="B45" s="179"/>
      <c r="C45" s="179" t="s">
        <v>265</v>
      </c>
      <c r="D45" s="179"/>
      <c r="E45" s="179"/>
      <c r="F45" s="179"/>
      <c r="G45" s="179"/>
      <c r="H45" s="179"/>
      <c r="I45" s="186"/>
    </row>
    <row r="46" spans="1:9" x14ac:dyDescent="0.2">
      <c r="A46" s="187"/>
      <c r="B46" s="187"/>
      <c r="C46" s="187" t="s">
        <v>139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K13" sqref="K13"/>
    </sheetView>
  </sheetViews>
  <sheetFormatPr defaultRowHeight="12.75" x14ac:dyDescent="0.2"/>
  <cols>
    <col min="1" max="1" width="5.42578125" style="180" customWidth="1"/>
    <col min="2" max="2" width="19.140625" style="180" bestFit="1" customWidth="1"/>
    <col min="3" max="3" width="27.5703125" style="180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 x14ac:dyDescent="0.3">
      <c r="A2" s="471" t="s">
        <v>471</v>
      </c>
      <c r="B2" s="471"/>
      <c r="C2" s="471"/>
      <c r="D2" s="471"/>
      <c r="E2" s="471"/>
      <c r="F2" s="337"/>
      <c r="G2" s="75"/>
      <c r="H2" s="75"/>
      <c r="I2" s="75"/>
      <c r="J2" s="75"/>
      <c r="K2" s="338"/>
      <c r="L2" s="339"/>
      <c r="M2" s="339" t="s">
        <v>109</v>
      </c>
    </row>
    <row r="3" spans="1:13" ht="15" x14ac:dyDescent="0.3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338"/>
      <c r="L3" s="464" t="str">
        <f>'ფორმა N1'!L2</f>
        <v>01.01.21-31.12.21</v>
      </c>
      <c r="M3" s="464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338"/>
      <c r="L4" s="338"/>
      <c r="M4" s="338"/>
    </row>
    <row r="5" spans="1:13" ht="15" x14ac:dyDescent="0.3">
      <c r="A5" s="75" t="s">
        <v>269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02" t="str">
        <f>'ფორმა N1'!A5</f>
        <v>საქართველოს კონსერვატიული პარტია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335"/>
      <c r="B8" s="348"/>
      <c r="C8" s="335"/>
      <c r="D8" s="335"/>
      <c r="E8" s="335"/>
      <c r="F8" s="335"/>
      <c r="G8" s="335"/>
      <c r="H8" s="335"/>
      <c r="I8" s="335"/>
      <c r="J8" s="335"/>
      <c r="K8" s="76"/>
      <c r="L8" s="76"/>
      <c r="M8" s="76"/>
    </row>
    <row r="9" spans="1:13" ht="45" x14ac:dyDescent="0.2">
      <c r="A9" s="88" t="s">
        <v>64</v>
      </c>
      <c r="B9" s="88" t="s">
        <v>477</v>
      </c>
      <c r="C9" s="88" t="s">
        <v>442</v>
      </c>
      <c r="D9" s="88" t="s">
        <v>443</v>
      </c>
      <c r="E9" s="88" t="s">
        <v>444</v>
      </c>
      <c r="F9" s="88" t="s">
        <v>445</v>
      </c>
      <c r="G9" s="88" t="s">
        <v>446</v>
      </c>
      <c r="H9" s="88" t="s">
        <v>447</v>
      </c>
      <c r="I9" s="88" t="s">
        <v>448</v>
      </c>
      <c r="J9" s="88" t="s">
        <v>449</v>
      </c>
      <c r="K9" s="88" t="s">
        <v>450</v>
      </c>
      <c r="L9" s="88" t="s">
        <v>451</v>
      </c>
      <c r="M9" s="88" t="s">
        <v>311</v>
      </c>
    </row>
    <row r="10" spans="1:13" ht="15" x14ac:dyDescent="0.2">
      <c r="A10" s="96">
        <v>1</v>
      </c>
      <c r="B10" s="433"/>
      <c r="C10" s="322"/>
      <c r="D10" s="96"/>
      <c r="E10" s="96"/>
      <c r="F10" s="96"/>
      <c r="G10" s="96"/>
      <c r="H10" s="96"/>
      <c r="I10" s="96"/>
      <c r="J10" s="96"/>
      <c r="K10" s="4"/>
      <c r="L10" s="4"/>
      <c r="M10" s="96"/>
    </row>
    <row r="11" spans="1:13" ht="15" x14ac:dyDescent="0.2">
      <c r="A11" s="96">
        <v>2</v>
      </c>
      <c r="B11" s="355"/>
      <c r="C11" s="322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 x14ac:dyDescent="0.2">
      <c r="A12" s="96">
        <v>3</v>
      </c>
      <c r="B12" s="355"/>
      <c r="C12" s="322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 x14ac:dyDescent="0.2">
      <c r="A13" s="96">
        <v>4</v>
      </c>
      <c r="B13" s="355"/>
      <c r="C13" s="322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 x14ac:dyDescent="0.2">
      <c r="A14" s="96">
        <v>5</v>
      </c>
      <c r="B14" s="355"/>
      <c r="C14" s="322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 x14ac:dyDescent="0.2">
      <c r="A15" s="96">
        <v>6</v>
      </c>
      <c r="B15" s="355"/>
      <c r="C15" s="322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 x14ac:dyDescent="0.2">
      <c r="A16" s="96">
        <v>7</v>
      </c>
      <c r="B16" s="355"/>
      <c r="C16" s="322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 x14ac:dyDescent="0.2">
      <c r="A17" s="96">
        <v>8</v>
      </c>
      <c r="B17" s="355"/>
      <c r="C17" s="322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 x14ac:dyDescent="0.2">
      <c r="A18" s="96">
        <v>9</v>
      </c>
      <c r="B18" s="355"/>
      <c r="C18" s="322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 x14ac:dyDescent="0.2">
      <c r="A19" s="96">
        <v>10</v>
      </c>
      <c r="B19" s="355"/>
      <c r="C19" s="322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 x14ac:dyDescent="0.2">
      <c r="A20" s="96">
        <v>11</v>
      </c>
      <c r="B20" s="355"/>
      <c r="C20" s="322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 x14ac:dyDescent="0.2">
      <c r="A21" s="96">
        <v>12</v>
      </c>
      <c r="B21" s="355"/>
      <c r="C21" s="322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 x14ac:dyDescent="0.2">
      <c r="A22" s="96">
        <v>13</v>
      </c>
      <c r="B22" s="355"/>
      <c r="C22" s="322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 x14ac:dyDescent="0.2">
      <c r="A23" s="96">
        <v>14</v>
      </c>
      <c r="B23" s="355"/>
      <c r="C23" s="322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 x14ac:dyDescent="0.2">
      <c r="A24" s="96">
        <v>15</v>
      </c>
      <c r="B24" s="355"/>
      <c r="C24" s="322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 x14ac:dyDescent="0.2">
      <c r="A25" s="96">
        <v>16</v>
      </c>
      <c r="B25" s="355"/>
      <c r="C25" s="322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 x14ac:dyDescent="0.2">
      <c r="A26" s="96">
        <v>17</v>
      </c>
      <c r="B26" s="355"/>
      <c r="C26" s="322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 x14ac:dyDescent="0.2">
      <c r="A27" s="96">
        <v>18</v>
      </c>
      <c r="B27" s="355"/>
      <c r="C27" s="322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 x14ac:dyDescent="0.2">
      <c r="A28" s="96">
        <v>19</v>
      </c>
      <c r="B28" s="355"/>
      <c r="C28" s="322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 x14ac:dyDescent="0.2">
      <c r="A29" s="96">
        <v>20</v>
      </c>
      <c r="B29" s="355"/>
      <c r="C29" s="322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 x14ac:dyDescent="0.2">
      <c r="A30" s="96">
        <v>21</v>
      </c>
      <c r="B30" s="355"/>
      <c r="C30" s="322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 x14ac:dyDescent="0.2">
      <c r="A31" s="96">
        <v>22</v>
      </c>
      <c r="B31" s="355"/>
      <c r="C31" s="322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 x14ac:dyDescent="0.2">
      <c r="A32" s="96">
        <v>23</v>
      </c>
      <c r="B32" s="355"/>
      <c r="C32" s="322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 x14ac:dyDescent="0.2">
      <c r="A33" s="96">
        <v>24</v>
      </c>
      <c r="B33" s="355"/>
      <c r="C33" s="322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 x14ac:dyDescent="0.2">
      <c r="A34" s="85" t="s">
        <v>271</v>
      </c>
      <c r="B34" s="356"/>
      <c r="C34" s="322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 x14ac:dyDescent="0.3">
      <c r="A35" s="85"/>
      <c r="B35" s="356"/>
      <c r="C35" s="322"/>
      <c r="D35" s="97"/>
      <c r="E35" s="97"/>
      <c r="F35" s="97"/>
      <c r="G35" s="97"/>
      <c r="H35" s="85"/>
      <c r="I35" s="85"/>
      <c r="J35" s="85"/>
      <c r="K35" s="85" t="s">
        <v>452</v>
      </c>
      <c r="L35" s="84">
        <f>SUM(L10:L34)</f>
        <v>0</v>
      </c>
      <c r="M35" s="85"/>
    </row>
    <row r="36" spans="1:13" ht="15" x14ac:dyDescent="0.3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179"/>
    </row>
    <row r="37" spans="1:13" ht="15" x14ac:dyDescent="0.3">
      <c r="A37" s="211" t="s">
        <v>453</v>
      </c>
      <c r="B37" s="211"/>
      <c r="C37" s="211"/>
      <c r="D37" s="210"/>
      <c r="E37" s="210"/>
      <c r="F37" s="210"/>
      <c r="G37" s="210"/>
      <c r="H37" s="210"/>
      <c r="I37" s="210"/>
      <c r="J37" s="210"/>
      <c r="K37" s="210"/>
      <c r="L37" s="179"/>
    </row>
    <row r="38" spans="1:13" ht="15" x14ac:dyDescent="0.3">
      <c r="A38" s="211" t="s">
        <v>454</v>
      </c>
      <c r="B38" s="211"/>
      <c r="C38" s="211"/>
      <c r="D38" s="210"/>
      <c r="E38" s="210"/>
      <c r="F38" s="210"/>
      <c r="G38" s="210"/>
      <c r="H38" s="210"/>
      <c r="I38" s="210"/>
      <c r="J38" s="210"/>
      <c r="K38" s="210"/>
      <c r="L38" s="179"/>
    </row>
    <row r="39" spans="1:13" ht="15" x14ac:dyDescent="0.3">
      <c r="A39" s="196" t="s">
        <v>455</v>
      </c>
      <c r="B39" s="196"/>
      <c r="C39" s="211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3" ht="15" x14ac:dyDescent="0.3">
      <c r="A40" s="196" t="s">
        <v>472</v>
      </c>
      <c r="B40" s="196"/>
      <c r="C40" s="211"/>
      <c r="D40" s="179"/>
      <c r="E40" s="179"/>
      <c r="F40" s="179"/>
      <c r="G40" s="179"/>
      <c r="H40" s="179"/>
      <c r="I40" s="179"/>
      <c r="J40" s="179"/>
      <c r="K40" s="179"/>
      <c r="L40" s="179"/>
    </row>
    <row r="41" spans="1:13" ht="15.75" customHeight="1" x14ac:dyDescent="0.2">
      <c r="A41" s="476" t="s">
        <v>473</v>
      </c>
      <c r="B41" s="476"/>
      <c r="C41" s="476"/>
      <c r="D41" s="476"/>
      <c r="E41" s="476"/>
      <c r="F41" s="476"/>
      <c r="G41" s="476"/>
      <c r="H41" s="476"/>
      <c r="I41" s="476"/>
      <c r="J41" s="476"/>
      <c r="K41" s="476"/>
      <c r="L41" s="476"/>
    </row>
    <row r="42" spans="1:13" ht="15.75" customHeight="1" x14ac:dyDescent="0.2">
      <c r="A42" s="476"/>
      <c r="B42" s="476"/>
      <c r="C42" s="476"/>
      <c r="D42" s="476"/>
      <c r="E42" s="476"/>
      <c r="F42" s="476"/>
      <c r="G42" s="476"/>
      <c r="H42" s="476"/>
      <c r="I42" s="476"/>
      <c r="J42" s="476"/>
      <c r="K42" s="476"/>
      <c r="L42" s="476"/>
    </row>
    <row r="43" spans="1:13" x14ac:dyDescent="0.2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</row>
    <row r="44" spans="1:13" ht="15" x14ac:dyDescent="0.3">
      <c r="A44" s="472" t="s">
        <v>107</v>
      </c>
      <c r="B44" s="472"/>
      <c r="C44" s="472"/>
      <c r="D44" s="323"/>
      <c r="E44" s="324"/>
      <c r="F44" s="324"/>
      <c r="G44" s="323"/>
      <c r="H44" s="323"/>
      <c r="I44" s="323"/>
      <c r="J44" s="323"/>
      <c r="K44" s="323"/>
      <c r="L44" s="179"/>
    </row>
    <row r="45" spans="1:13" ht="15" x14ac:dyDescent="0.3">
      <c r="A45" s="323"/>
      <c r="B45" s="323"/>
      <c r="C45" s="324"/>
      <c r="D45" s="323"/>
      <c r="E45" s="324"/>
      <c r="F45" s="324"/>
      <c r="G45" s="323"/>
      <c r="H45" s="323"/>
      <c r="I45" s="323"/>
      <c r="J45" s="323"/>
      <c r="K45" s="325"/>
      <c r="L45" s="179"/>
    </row>
    <row r="46" spans="1:13" ht="15" customHeight="1" x14ac:dyDescent="0.3">
      <c r="A46" s="323"/>
      <c r="B46" s="323"/>
      <c r="C46" s="324"/>
      <c r="D46" s="473" t="s">
        <v>263</v>
      </c>
      <c r="E46" s="473"/>
      <c r="F46" s="336"/>
      <c r="G46" s="327"/>
      <c r="H46" s="474" t="s">
        <v>457</v>
      </c>
      <c r="I46" s="474"/>
      <c r="J46" s="474"/>
      <c r="K46" s="328"/>
      <c r="L46" s="179"/>
    </row>
    <row r="47" spans="1:13" ht="15" x14ac:dyDescent="0.3">
      <c r="A47" s="323"/>
      <c r="B47" s="323"/>
      <c r="C47" s="324"/>
      <c r="D47" s="323"/>
      <c r="E47" s="324"/>
      <c r="F47" s="324"/>
      <c r="G47" s="323"/>
      <c r="H47" s="475"/>
      <c r="I47" s="475"/>
      <c r="J47" s="475"/>
      <c r="K47" s="328"/>
      <c r="L47" s="179"/>
    </row>
    <row r="48" spans="1:13" ht="15" x14ac:dyDescent="0.3">
      <c r="A48" s="323"/>
      <c r="B48" s="323"/>
      <c r="C48" s="324"/>
      <c r="D48" s="470" t="s">
        <v>139</v>
      </c>
      <c r="E48" s="470"/>
      <c r="F48" s="336"/>
      <c r="G48" s="327"/>
      <c r="H48" s="323"/>
      <c r="I48" s="323"/>
      <c r="J48" s="323"/>
      <c r="K48" s="323"/>
      <c r="L48" s="179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User</cp:lastModifiedBy>
  <cp:lastPrinted>2022-01-31T08:27:03Z</cp:lastPrinted>
  <dcterms:created xsi:type="dcterms:W3CDTF">2011-12-27T13:20:18Z</dcterms:created>
  <dcterms:modified xsi:type="dcterms:W3CDTF">2022-01-31T08:30:18Z</dcterms:modified>
</cp:coreProperties>
</file>